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75" windowWidth="19095" windowHeight="11760" tabRatio="632" firstSheet="10" activeTab="16"/>
  </bookViews>
  <sheets>
    <sheet name="Гор. Magnum" sheetId="7" r:id="rId1"/>
    <sheet name="Гор. KS-25" sheetId="5" r:id="rId2"/>
    <sheet name="Вертикальные" sheetId="6" r:id="rId3"/>
    <sheet name="Рул. мини" sheetId="8" r:id="rId4"/>
    <sheet name="Uni-1" sheetId="1" r:id="rId5"/>
    <sheet name="Uni-2" sheetId="2" r:id="rId6"/>
    <sheet name="D-25" sheetId="9" r:id="rId7"/>
    <sheet name="NEW D-30" sheetId="10" r:id="rId8"/>
    <sheet name="D-38" sheetId="11" r:id="rId9"/>
    <sheet name="D-38 BOX" sheetId="13" r:id="rId10"/>
    <sheet name="ZEBRA slim" sheetId="4" r:id="rId11"/>
    <sheet name="ZEBRA UNI-2 " sheetId="12" r:id="rId12"/>
    <sheet name="ZEBRA BOX" sheetId="14" r:id="rId13"/>
    <sheet name="Пластик" sheetId="18" r:id="rId14"/>
    <sheet name="INTEGRA PLISSE" sheetId="20" r:id="rId15"/>
    <sheet name="Римская штора" sheetId="21" r:id="rId16"/>
    <sheet name="Карниз для римской шторы" sheetId="22" r:id="rId17"/>
  </sheets>
  <calcPr calcId="145621"/>
</workbook>
</file>

<file path=xl/calcChain.xml><?xml version="1.0" encoding="utf-8"?>
<calcChain xmlns="http://schemas.openxmlformats.org/spreadsheetml/2006/main">
  <c r="B13" i="22" l="1"/>
  <c r="D60" i="21" l="1"/>
  <c r="I6" i="8" l="1"/>
  <c r="L24" i="12" l="1"/>
  <c r="K24" i="12"/>
  <c r="I24" i="12"/>
  <c r="H24" i="12"/>
  <c r="G24" i="12"/>
  <c r="F24" i="12"/>
  <c r="E24" i="12"/>
  <c r="D24" i="12"/>
  <c r="C24" i="12"/>
  <c r="K23" i="12"/>
  <c r="I23" i="12"/>
  <c r="H23" i="12"/>
  <c r="G23" i="12"/>
  <c r="F23" i="12"/>
  <c r="E23" i="12"/>
  <c r="D23" i="12"/>
  <c r="C23" i="12"/>
  <c r="N22" i="12"/>
  <c r="M22" i="12"/>
  <c r="L22" i="12"/>
  <c r="K22" i="12"/>
  <c r="I22" i="12"/>
  <c r="H22" i="12"/>
  <c r="G22" i="12"/>
  <c r="F22" i="12"/>
  <c r="E22" i="12"/>
  <c r="D22" i="12"/>
  <c r="C22" i="12"/>
  <c r="M21" i="12"/>
  <c r="L21" i="12"/>
  <c r="K21" i="12"/>
  <c r="I21" i="12"/>
  <c r="H21" i="12"/>
  <c r="G21" i="12"/>
  <c r="F21" i="12"/>
  <c r="E21" i="12"/>
  <c r="D21" i="12"/>
  <c r="C21" i="12"/>
  <c r="S20" i="12"/>
  <c r="R20" i="12"/>
  <c r="Q20" i="12"/>
  <c r="P20" i="12"/>
  <c r="O20" i="12"/>
  <c r="N20" i="12"/>
  <c r="M20" i="12"/>
  <c r="L20" i="12"/>
  <c r="K20" i="12"/>
  <c r="I20" i="12"/>
  <c r="H20" i="12"/>
  <c r="G20" i="12"/>
  <c r="F20" i="12"/>
  <c r="E20" i="12"/>
  <c r="D20" i="12"/>
  <c r="C20" i="12"/>
  <c r="T19" i="12"/>
  <c r="S19" i="12"/>
  <c r="R19" i="12"/>
  <c r="Q19" i="12"/>
  <c r="P19" i="12"/>
  <c r="O19" i="12"/>
  <c r="N19" i="12"/>
  <c r="M19" i="12"/>
  <c r="L19" i="12"/>
  <c r="K19" i="12"/>
  <c r="I19" i="12"/>
  <c r="H19" i="12"/>
  <c r="G19" i="12"/>
  <c r="F19" i="12"/>
  <c r="E19" i="12"/>
  <c r="D19" i="12"/>
  <c r="C19" i="12"/>
  <c r="R18" i="12"/>
  <c r="Q18" i="12"/>
  <c r="P18" i="12"/>
  <c r="O18" i="12"/>
  <c r="N18" i="12"/>
  <c r="M18" i="12"/>
  <c r="L18" i="12"/>
  <c r="K18" i="12"/>
  <c r="I18" i="12"/>
  <c r="H18" i="12"/>
  <c r="G18" i="12"/>
  <c r="F18" i="12"/>
  <c r="E18" i="12"/>
  <c r="D18" i="12"/>
  <c r="C18" i="12"/>
  <c r="N16" i="12"/>
  <c r="M16" i="12"/>
  <c r="L16" i="12"/>
  <c r="K16" i="12"/>
  <c r="I16" i="12"/>
  <c r="H16" i="12"/>
  <c r="G16" i="12"/>
  <c r="F16" i="12"/>
  <c r="E16" i="12"/>
  <c r="D16" i="12"/>
  <c r="C16" i="12"/>
  <c r="T15" i="12"/>
  <c r="S15" i="12"/>
  <c r="R15" i="12"/>
  <c r="Q15" i="12"/>
  <c r="P15" i="12"/>
  <c r="O15" i="12"/>
  <c r="N15" i="12"/>
  <c r="M15" i="12"/>
  <c r="L15" i="12"/>
  <c r="K15" i="12"/>
  <c r="I15" i="12"/>
  <c r="H15" i="12"/>
  <c r="G15" i="12"/>
  <c r="F15" i="12"/>
  <c r="E15" i="12"/>
  <c r="D15" i="12"/>
  <c r="C15" i="12"/>
  <c r="M14" i="12"/>
  <c r="L14" i="12"/>
  <c r="K14" i="12"/>
  <c r="I14" i="12"/>
  <c r="H14" i="12"/>
  <c r="G14" i="12"/>
  <c r="F14" i="12"/>
  <c r="E14" i="12"/>
  <c r="D14" i="12"/>
  <c r="C14" i="12"/>
  <c r="T13" i="12"/>
  <c r="S13" i="12"/>
  <c r="R13" i="12"/>
  <c r="Q13" i="12"/>
  <c r="P13" i="12"/>
  <c r="O13" i="12"/>
  <c r="N13" i="12"/>
  <c r="M13" i="12"/>
  <c r="L13" i="12"/>
  <c r="K13" i="12"/>
  <c r="I13" i="12"/>
  <c r="H13" i="12"/>
  <c r="G13" i="12"/>
  <c r="F13" i="12"/>
  <c r="E13" i="12"/>
  <c r="D13" i="12"/>
  <c r="C13" i="12"/>
  <c r="N12" i="12"/>
  <c r="M12" i="12"/>
  <c r="L12" i="12"/>
  <c r="K12" i="12"/>
  <c r="I12" i="12"/>
  <c r="H12" i="12"/>
  <c r="G12" i="12"/>
  <c r="F12" i="12"/>
  <c r="E12" i="12"/>
  <c r="D12" i="12"/>
  <c r="C12" i="12"/>
  <c r="N11" i="12"/>
  <c r="M11" i="12"/>
  <c r="L11" i="12"/>
  <c r="K11" i="12"/>
  <c r="I11" i="12"/>
  <c r="H11" i="12"/>
  <c r="G11" i="12"/>
  <c r="F11" i="12"/>
  <c r="E11" i="12"/>
  <c r="D11" i="12"/>
  <c r="C11" i="12"/>
  <c r="S10" i="12"/>
  <c r="R10" i="12"/>
  <c r="Q10" i="12"/>
  <c r="P10" i="12"/>
  <c r="O10" i="12"/>
  <c r="N10" i="12"/>
  <c r="M10" i="12"/>
  <c r="L10" i="12"/>
  <c r="K10" i="12"/>
  <c r="I10" i="12"/>
  <c r="H10" i="12"/>
  <c r="G10" i="12"/>
  <c r="F10" i="12"/>
  <c r="E10" i="12"/>
  <c r="D10" i="12"/>
  <c r="C10" i="12"/>
  <c r="N9" i="12"/>
  <c r="M9" i="12"/>
  <c r="L9" i="12"/>
  <c r="K9" i="12"/>
  <c r="I9" i="12"/>
  <c r="H9" i="12"/>
  <c r="G9" i="12"/>
  <c r="F9" i="12"/>
  <c r="E9" i="12"/>
  <c r="D9" i="12"/>
  <c r="C9" i="12"/>
  <c r="N8" i="12"/>
  <c r="M8" i="12"/>
  <c r="L8" i="12"/>
  <c r="K8" i="12"/>
  <c r="I8" i="12"/>
  <c r="H8" i="12"/>
  <c r="G8" i="12"/>
  <c r="F8" i="12"/>
  <c r="E8" i="12"/>
  <c r="D8" i="12"/>
  <c r="C8" i="12"/>
  <c r="N7" i="12"/>
  <c r="M7" i="12"/>
  <c r="L7" i="12"/>
  <c r="K7" i="12"/>
  <c r="I7" i="12"/>
  <c r="H7" i="12"/>
  <c r="G7" i="12"/>
  <c r="F7" i="12"/>
  <c r="E7" i="12"/>
  <c r="D7" i="12"/>
  <c r="C7" i="12"/>
  <c r="T6" i="12"/>
  <c r="S6" i="12"/>
  <c r="R6" i="12"/>
  <c r="Q6" i="12"/>
  <c r="P6" i="12"/>
  <c r="O6" i="12"/>
  <c r="N6" i="12"/>
  <c r="M6" i="12"/>
  <c r="L6" i="12"/>
  <c r="K6" i="12"/>
  <c r="I6" i="12"/>
  <c r="H6" i="12"/>
  <c r="G6" i="12"/>
  <c r="F6" i="12"/>
  <c r="E6" i="12"/>
  <c r="D6" i="12"/>
  <c r="C6" i="12"/>
  <c r="V6" i="4"/>
  <c r="Y89" i="13"/>
  <c r="X89" i="13"/>
  <c r="W89" i="13"/>
  <c r="V89" i="13"/>
  <c r="U89" i="13"/>
  <c r="T89" i="13"/>
  <c r="S89" i="13"/>
  <c r="R89" i="13"/>
  <c r="Q89" i="13"/>
  <c r="P89" i="13"/>
  <c r="O89" i="13"/>
  <c r="AD89" i="13" s="1"/>
  <c r="N89" i="13"/>
  <c r="AC89" i="13" s="1"/>
  <c r="M89" i="13"/>
  <c r="AB89" i="13" s="1"/>
  <c r="L89" i="13"/>
  <c r="AA89" i="13" s="1"/>
  <c r="K89" i="13"/>
  <c r="Z89" i="13" s="1"/>
  <c r="I89" i="13"/>
  <c r="H89" i="13"/>
  <c r="G89" i="13"/>
  <c r="F89" i="13"/>
  <c r="E89" i="13"/>
  <c r="D89" i="13"/>
  <c r="C89" i="13"/>
  <c r="Y88" i="13"/>
  <c r="X88" i="13"/>
  <c r="W88" i="13"/>
  <c r="V88" i="13"/>
  <c r="U88" i="13"/>
  <c r="T88" i="13"/>
  <c r="S88" i="13"/>
  <c r="R88" i="13"/>
  <c r="Q88" i="13"/>
  <c r="P88" i="13"/>
  <c r="O88" i="13"/>
  <c r="AD88" i="13" s="1"/>
  <c r="N88" i="13"/>
  <c r="AC88" i="13" s="1"/>
  <c r="M88" i="13"/>
  <c r="AB88" i="13" s="1"/>
  <c r="L88" i="13"/>
  <c r="AA88" i="13" s="1"/>
  <c r="K88" i="13"/>
  <c r="Z88" i="13" s="1"/>
  <c r="I88" i="13"/>
  <c r="H88" i="13"/>
  <c r="G88" i="13"/>
  <c r="F88" i="13"/>
  <c r="E88" i="13"/>
  <c r="D88" i="13"/>
  <c r="C88" i="13"/>
  <c r="Y87" i="13"/>
  <c r="X87" i="13"/>
  <c r="W87" i="13"/>
  <c r="V87" i="13"/>
  <c r="U87" i="13"/>
  <c r="T87" i="13"/>
  <c r="S87" i="13"/>
  <c r="R87" i="13"/>
  <c r="Q87" i="13"/>
  <c r="P87" i="13"/>
  <c r="O87" i="13"/>
  <c r="AD87" i="13" s="1"/>
  <c r="N87" i="13"/>
  <c r="AC87" i="13" s="1"/>
  <c r="M87" i="13"/>
  <c r="AB87" i="13" s="1"/>
  <c r="L87" i="13"/>
  <c r="AA87" i="13" s="1"/>
  <c r="K87" i="13"/>
  <c r="Z87" i="13" s="1"/>
  <c r="I87" i="13"/>
  <c r="H87" i="13"/>
  <c r="G87" i="13"/>
  <c r="F87" i="13"/>
  <c r="E87" i="13"/>
  <c r="D87" i="13"/>
  <c r="C87" i="13"/>
  <c r="Y86" i="13"/>
  <c r="X86" i="13"/>
  <c r="W86" i="13"/>
  <c r="V86" i="13"/>
  <c r="U86" i="13"/>
  <c r="T86" i="13"/>
  <c r="S86" i="13"/>
  <c r="R86" i="13"/>
  <c r="Q86" i="13"/>
  <c r="P86" i="13"/>
  <c r="O86" i="13"/>
  <c r="AD86" i="13" s="1"/>
  <c r="N86" i="13"/>
  <c r="AC86" i="13" s="1"/>
  <c r="M86" i="13"/>
  <c r="AB86" i="13" s="1"/>
  <c r="L86" i="13"/>
  <c r="AA86" i="13" s="1"/>
  <c r="K86" i="13"/>
  <c r="Z86" i="13" s="1"/>
  <c r="I86" i="13"/>
  <c r="H86" i="13"/>
  <c r="G86" i="13"/>
  <c r="F86" i="13"/>
  <c r="E86" i="13"/>
  <c r="D86" i="13"/>
  <c r="C86" i="13"/>
  <c r="Y85" i="13"/>
  <c r="X85" i="13"/>
  <c r="W85" i="13"/>
  <c r="V85" i="13"/>
  <c r="U85" i="13"/>
  <c r="T85" i="13"/>
  <c r="S85" i="13"/>
  <c r="R85" i="13"/>
  <c r="Q85" i="13"/>
  <c r="P85" i="13"/>
  <c r="O85" i="13"/>
  <c r="AD85" i="13" s="1"/>
  <c r="N85" i="13"/>
  <c r="AC85" i="13" s="1"/>
  <c r="M85" i="13"/>
  <c r="AB85" i="13" s="1"/>
  <c r="L85" i="13"/>
  <c r="AA85" i="13" s="1"/>
  <c r="K85" i="13"/>
  <c r="Z85" i="13" s="1"/>
  <c r="I85" i="13"/>
  <c r="H85" i="13"/>
  <c r="G85" i="13"/>
  <c r="F85" i="13"/>
  <c r="E85" i="13"/>
  <c r="D85" i="13"/>
  <c r="C85" i="13"/>
  <c r="Y84" i="13"/>
  <c r="X84" i="13"/>
  <c r="W84" i="13"/>
  <c r="V84" i="13"/>
  <c r="U84" i="13"/>
  <c r="T84" i="13"/>
  <c r="S84" i="13"/>
  <c r="R84" i="13"/>
  <c r="Q84" i="13"/>
  <c r="P84" i="13"/>
  <c r="O84" i="13"/>
  <c r="AD84" i="13" s="1"/>
  <c r="N84" i="13"/>
  <c r="AC84" i="13" s="1"/>
  <c r="M84" i="13"/>
  <c r="AB84" i="13" s="1"/>
  <c r="L84" i="13"/>
  <c r="AA84" i="13" s="1"/>
  <c r="K84" i="13"/>
  <c r="Z84" i="13" s="1"/>
  <c r="I84" i="13"/>
  <c r="H84" i="13"/>
  <c r="G84" i="13"/>
  <c r="F84" i="13"/>
  <c r="E84" i="13"/>
  <c r="D84" i="13"/>
  <c r="C84" i="13"/>
  <c r="Y83" i="13"/>
  <c r="X83" i="13"/>
  <c r="W83" i="13"/>
  <c r="V83" i="13"/>
  <c r="U83" i="13"/>
  <c r="T83" i="13"/>
  <c r="S83" i="13"/>
  <c r="R83" i="13"/>
  <c r="Q83" i="13"/>
  <c r="P83" i="13"/>
  <c r="O83" i="13"/>
  <c r="AD83" i="13" s="1"/>
  <c r="N83" i="13"/>
  <c r="AC83" i="13" s="1"/>
  <c r="M83" i="13"/>
  <c r="AB83" i="13" s="1"/>
  <c r="L83" i="13"/>
  <c r="AA83" i="13" s="1"/>
  <c r="K83" i="13"/>
  <c r="Z83" i="13" s="1"/>
  <c r="I83" i="13"/>
  <c r="H83" i="13"/>
  <c r="G83" i="13"/>
  <c r="F83" i="13"/>
  <c r="E83" i="13"/>
  <c r="D83" i="13"/>
  <c r="C83" i="13"/>
  <c r="Y82" i="13"/>
  <c r="X82" i="13"/>
  <c r="W82" i="13"/>
  <c r="V82" i="13"/>
  <c r="U82" i="13"/>
  <c r="T82" i="13"/>
  <c r="S82" i="13"/>
  <c r="R82" i="13"/>
  <c r="Q82" i="13"/>
  <c r="P82" i="13"/>
  <c r="O82" i="13"/>
  <c r="AD82" i="13" s="1"/>
  <c r="N82" i="13"/>
  <c r="AC82" i="13" s="1"/>
  <c r="M82" i="13"/>
  <c r="AB82" i="13" s="1"/>
  <c r="L82" i="13"/>
  <c r="AA82" i="13" s="1"/>
  <c r="K82" i="13"/>
  <c r="Z82" i="13" s="1"/>
  <c r="I82" i="13"/>
  <c r="H82" i="13"/>
  <c r="G82" i="13"/>
  <c r="F82" i="13"/>
  <c r="E82" i="13"/>
  <c r="D82" i="13"/>
  <c r="C82" i="13"/>
  <c r="Y81" i="13"/>
  <c r="X81" i="13"/>
  <c r="W81" i="13"/>
  <c r="V81" i="13"/>
  <c r="U81" i="13"/>
  <c r="T81" i="13"/>
  <c r="S81" i="13"/>
  <c r="R81" i="13"/>
  <c r="Q81" i="13"/>
  <c r="P81" i="13"/>
  <c r="O81" i="13"/>
  <c r="AD81" i="13" s="1"/>
  <c r="N81" i="13"/>
  <c r="AC81" i="13" s="1"/>
  <c r="M81" i="13"/>
  <c r="AB81" i="13" s="1"/>
  <c r="L81" i="13"/>
  <c r="AA81" i="13" s="1"/>
  <c r="K81" i="13"/>
  <c r="Z81" i="13" s="1"/>
  <c r="I81" i="13"/>
  <c r="H81" i="13"/>
  <c r="G81" i="13"/>
  <c r="F81" i="13"/>
  <c r="E81" i="13"/>
  <c r="D81" i="13"/>
  <c r="C81" i="13"/>
  <c r="Y80" i="13"/>
  <c r="X80" i="13"/>
  <c r="W80" i="13"/>
  <c r="V80" i="13"/>
  <c r="U80" i="13"/>
  <c r="T80" i="13"/>
  <c r="S80" i="13"/>
  <c r="R80" i="13"/>
  <c r="Q80" i="13"/>
  <c r="P80" i="13"/>
  <c r="O80" i="13"/>
  <c r="AD80" i="13" s="1"/>
  <c r="N80" i="13"/>
  <c r="AC80" i="13" s="1"/>
  <c r="M80" i="13"/>
  <c r="AB80" i="13" s="1"/>
  <c r="L80" i="13"/>
  <c r="AA80" i="13" s="1"/>
  <c r="K80" i="13"/>
  <c r="Z80" i="13" s="1"/>
  <c r="I80" i="13"/>
  <c r="H80" i="13"/>
  <c r="G80" i="13"/>
  <c r="F80" i="13"/>
  <c r="E80" i="13"/>
  <c r="D80" i="13"/>
  <c r="C80" i="13"/>
  <c r="Y79" i="13"/>
  <c r="X79" i="13"/>
  <c r="W79" i="13"/>
  <c r="V79" i="13"/>
  <c r="U79" i="13"/>
  <c r="T79" i="13"/>
  <c r="S79" i="13"/>
  <c r="R79" i="13"/>
  <c r="Q79" i="13"/>
  <c r="P79" i="13"/>
  <c r="O79" i="13"/>
  <c r="AD79" i="13" s="1"/>
  <c r="N79" i="13"/>
  <c r="AC79" i="13" s="1"/>
  <c r="M79" i="13"/>
  <c r="AB79" i="13" s="1"/>
  <c r="L79" i="13"/>
  <c r="AA79" i="13" s="1"/>
  <c r="K79" i="13"/>
  <c r="Z79" i="13" s="1"/>
  <c r="I79" i="13"/>
  <c r="H79" i="13"/>
  <c r="G79" i="13"/>
  <c r="F79" i="13"/>
  <c r="E79" i="13"/>
  <c r="D79" i="13"/>
  <c r="C79" i="13"/>
  <c r="Y78" i="13"/>
  <c r="X78" i="13"/>
  <c r="W78" i="13"/>
  <c r="V78" i="13"/>
  <c r="U78" i="13"/>
  <c r="T78" i="13"/>
  <c r="S78" i="13"/>
  <c r="R78" i="13"/>
  <c r="Q78" i="13"/>
  <c r="P78" i="13"/>
  <c r="O78" i="13"/>
  <c r="AD78" i="13" s="1"/>
  <c r="N78" i="13"/>
  <c r="AC78" i="13" s="1"/>
  <c r="M78" i="13"/>
  <c r="AB78" i="13" s="1"/>
  <c r="L78" i="13"/>
  <c r="AA78" i="13" s="1"/>
  <c r="K78" i="13"/>
  <c r="Z78" i="13" s="1"/>
  <c r="I78" i="13"/>
  <c r="H78" i="13"/>
  <c r="G78" i="13"/>
  <c r="F78" i="13"/>
  <c r="E78" i="13"/>
  <c r="D78" i="13"/>
  <c r="C78" i="13"/>
  <c r="Y77" i="13"/>
  <c r="X77" i="13"/>
  <c r="W77" i="13"/>
  <c r="V77" i="13"/>
  <c r="U77" i="13"/>
  <c r="T77" i="13"/>
  <c r="S77" i="13"/>
  <c r="R77" i="13"/>
  <c r="Q77" i="13"/>
  <c r="P77" i="13"/>
  <c r="O77" i="13"/>
  <c r="AD77" i="13" s="1"/>
  <c r="N77" i="13"/>
  <c r="AC77" i="13" s="1"/>
  <c r="M77" i="13"/>
  <c r="AB77" i="13" s="1"/>
  <c r="L77" i="13"/>
  <c r="AA77" i="13" s="1"/>
  <c r="K77" i="13"/>
  <c r="Z77" i="13" s="1"/>
  <c r="I77" i="13"/>
  <c r="H77" i="13"/>
  <c r="G77" i="13"/>
  <c r="F77" i="13"/>
  <c r="E77" i="13"/>
  <c r="D77" i="13"/>
  <c r="C77" i="13"/>
  <c r="Y76" i="13"/>
  <c r="X76" i="13"/>
  <c r="W76" i="13"/>
  <c r="V76" i="13"/>
  <c r="U76" i="13"/>
  <c r="T76" i="13"/>
  <c r="S76" i="13"/>
  <c r="R76" i="13"/>
  <c r="Q76" i="13"/>
  <c r="P76" i="13"/>
  <c r="O76" i="13"/>
  <c r="AD76" i="13" s="1"/>
  <c r="N76" i="13"/>
  <c r="AC76" i="13" s="1"/>
  <c r="M76" i="13"/>
  <c r="AB76" i="13" s="1"/>
  <c r="L76" i="13"/>
  <c r="AA76" i="13" s="1"/>
  <c r="K76" i="13"/>
  <c r="Z76" i="13" s="1"/>
  <c r="I76" i="13"/>
  <c r="H76" i="13"/>
  <c r="G76" i="13"/>
  <c r="F76" i="13"/>
  <c r="E76" i="13"/>
  <c r="D76" i="13"/>
  <c r="C76" i="13"/>
  <c r="Y75" i="13"/>
  <c r="X75" i="13"/>
  <c r="W75" i="13"/>
  <c r="V75" i="13"/>
  <c r="U75" i="13"/>
  <c r="T75" i="13"/>
  <c r="S75" i="13"/>
  <c r="R75" i="13"/>
  <c r="Q75" i="13"/>
  <c r="P75" i="13"/>
  <c r="O75" i="13"/>
  <c r="AD75" i="13" s="1"/>
  <c r="N75" i="13"/>
  <c r="AC75" i="13" s="1"/>
  <c r="M75" i="13"/>
  <c r="AB75" i="13" s="1"/>
  <c r="L75" i="13"/>
  <c r="AA75" i="13" s="1"/>
  <c r="K75" i="13"/>
  <c r="Z75" i="13" s="1"/>
  <c r="I75" i="13"/>
  <c r="H75" i="13"/>
  <c r="G75" i="13"/>
  <c r="F75" i="13"/>
  <c r="E75" i="13"/>
  <c r="D75" i="13"/>
  <c r="C75" i="13"/>
  <c r="Y74" i="13"/>
  <c r="X74" i="13"/>
  <c r="W74" i="13"/>
  <c r="V74" i="13"/>
  <c r="U74" i="13"/>
  <c r="T74" i="13"/>
  <c r="S74" i="13"/>
  <c r="R74" i="13"/>
  <c r="Q74" i="13"/>
  <c r="P74" i="13"/>
  <c r="O74" i="13"/>
  <c r="AD74" i="13" s="1"/>
  <c r="N74" i="13"/>
  <c r="AC74" i="13" s="1"/>
  <c r="M74" i="13"/>
  <c r="AB74" i="13" s="1"/>
  <c r="L74" i="13"/>
  <c r="AA74" i="13" s="1"/>
  <c r="K74" i="13"/>
  <c r="Z74" i="13" s="1"/>
  <c r="I74" i="13"/>
  <c r="H74" i="13"/>
  <c r="G74" i="13"/>
  <c r="F74" i="13"/>
  <c r="E74" i="13"/>
  <c r="D74" i="13"/>
  <c r="C74" i="13"/>
  <c r="Y73" i="13"/>
  <c r="X73" i="13"/>
  <c r="W73" i="13"/>
  <c r="V73" i="13"/>
  <c r="U73" i="13"/>
  <c r="T73" i="13"/>
  <c r="S73" i="13"/>
  <c r="R73" i="13"/>
  <c r="Q73" i="13"/>
  <c r="P73" i="13"/>
  <c r="O73" i="13"/>
  <c r="AD73" i="13" s="1"/>
  <c r="N73" i="13"/>
  <c r="AC73" i="13" s="1"/>
  <c r="M73" i="13"/>
  <c r="AB73" i="13" s="1"/>
  <c r="L73" i="13"/>
  <c r="AA73" i="13" s="1"/>
  <c r="K73" i="13"/>
  <c r="Z73" i="13" s="1"/>
  <c r="I73" i="13"/>
  <c r="H73" i="13"/>
  <c r="G73" i="13"/>
  <c r="F73" i="13"/>
  <c r="E73" i="13"/>
  <c r="D73" i="13"/>
  <c r="C73" i="13"/>
  <c r="Y72" i="13"/>
  <c r="X72" i="13"/>
  <c r="W72" i="13"/>
  <c r="V72" i="13"/>
  <c r="U72" i="13"/>
  <c r="T72" i="13"/>
  <c r="S72" i="13"/>
  <c r="R72" i="13"/>
  <c r="Q72" i="13"/>
  <c r="P72" i="13"/>
  <c r="O72" i="13"/>
  <c r="AD72" i="13" s="1"/>
  <c r="N72" i="13"/>
  <c r="AC72" i="13" s="1"/>
  <c r="M72" i="13"/>
  <c r="AB72" i="13" s="1"/>
  <c r="L72" i="13"/>
  <c r="AA72" i="13" s="1"/>
  <c r="K72" i="13"/>
  <c r="Z72" i="13" s="1"/>
  <c r="I72" i="13"/>
  <c r="H72" i="13"/>
  <c r="G72" i="13"/>
  <c r="F72" i="13"/>
  <c r="E72" i="13"/>
  <c r="D72" i="13"/>
  <c r="C72" i="13"/>
  <c r="Y71" i="13"/>
  <c r="X71" i="13"/>
  <c r="W71" i="13"/>
  <c r="V71" i="13"/>
  <c r="U71" i="13"/>
  <c r="T71" i="13"/>
  <c r="S71" i="13"/>
  <c r="R71" i="13"/>
  <c r="Q71" i="13"/>
  <c r="P71" i="13"/>
  <c r="O71" i="13"/>
  <c r="AD71" i="13" s="1"/>
  <c r="N71" i="13"/>
  <c r="AC71" i="13" s="1"/>
  <c r="M71" i="13"/>
  <c r="AB71" i="13" s="1"/>
  <c r="L71" i="13"/>
  <c r="AA71" i="13" s="1"/>
  <c r="K71" i="13"/>
  <c r="Z71" i="13" s="1"/>
  <c r="I71" i="13"/>
  <c r="H71" i="13"/>
  <c r="G71" i="13"/>
  <c r="F71" i="13"/>
  <c r="E71" i="13"/>
  <c r="D71" i="13"/>
  <c r="C71" i="13"/>
  <c r="Y70" i="13"/>
  <c r="X70" i="13"/>
  <c r="W70" i="13"/>
  <c r="V70" i="13"/>
  <c r="U70" i="13"/>
  <c r="T70" i="13"/>
  <c r="S70" i="13"/>
  <c r="R70" i="13"/>
  <c r="Q70" i="13"/>
  <c r="P70" i="13"/>
  <c r="O70" i="13"/>
  <c r="AD70" i="13" s="1"/>
  <c r="N70" i="13"/>
  <c r="AC70" i="13" s="1"/>
  <c r="M70" i="13"/>
  <c r="AB70" i="13" s="1"/>
  <c r="L70" i="13"/>
  <c r="AA70" i="13" s="1"/>
  <c r="K70" i="13"/>
  <c r="Z70" i="13" s="1"/>
  <c r="I70" i="13"/>
  <c r="H70" i="13"/>
  <c r="G70" i="13"/>
  <c r="F70" i="13"/>
  <c r="E70" i="13"/>
  <c r="D70" i="13"/>
  <c r="C70" i="13"/>
  <c r="Y69" i="13"/>
  <c r="X69" i="13"/>
  <c r="W69" i="13"/>
  <c r="V69" i="13"/>
  <c r="U69" i="13"/>
  <c r="T69" i="13"/>
  <c r="S69" i="13"/>
  <c r="R69" i="13"/>
  <c r="Q69" i="13"/>
  <c r="P69" i="13"/>
  <c r="O69" i="13"/>
  <c r="AD69" i="13" s="1"/>
  <c r="N69" i="13"/>
  <c r="AC69" i="13" s="1"/>
  <c r="M69" i="13"/>
  <c r="AB69" i="13" s="1"/>
  <c r="L69" i="13"/>
  <c r="AA69" i="13" s="1"/>
  <c r="K69" i="13"/>
  <c r="Z69" i="13" s="1"/>
  <c r="I69" i="13"/>
  <c r="H69" i="13"/>
  <c r="G69" i="13"/>
  <c r="F69" i="13"/>
  <c r="E69" i="13"/>
  <c r="D69" i="13"/>
  <c r="C69" i="13"/>
  <c r="Y68" i="13"/>
  <c r="X68" i="13"/>
  <c r="W68" i="13"/>
  <c r="V68" i="13"/>
  <c r="U68" i="13"/>
  <c r="T68" i="13"/>
  <c r="S68" i="13"/>
  <c r="R68" i="13"/>
  <c r="Q68" i="13"/>
  <c r="P68" i="13"/>
  <c r="O68" i="13"/>
  <c r="AD68" i="13" s="1"/>
  <c r="N68" i="13"/>
  <c r="AC68" i="13" s="1"/>
  <c r="M68" i="13"/>
  <c r="AB68" i="13" s="1"/>
  <c r="L68" i="13"/>
  <c r="AA68" i="13" s="1"/>
  <c r="K68" i="13"/>
  <c r="Z68" i="13" s="1"/>
  <c r="I68" i="13"/>
  <c r="H68" i="13"/>
  <c r="G68" i="13"/>
  <c r="F68" i="13"/>
  <c r="E68" i="13"/>
  <c r="D68" i="13"/>
  <c r="C68" i="13"/>
  <c r="Y67" i="13"/>
  <c r="X67" i="13"/>
  <c r="W67" i="13"/>
  <c r="V67" i="13"/>
  <c r="U67" i="13"/>
  <c r="T67" i="13"/>
  <c r="S67" i="13"/>
  <c r="R67" i="13"/>
  <c r="Q67" i="13"/>
  <c r="P67" i="13"/>
  <c r="O67" i="13"/>
  <c r="AD67" i="13" s="1"/>
  <c r="N67" i="13"/>
  <c r="AC67" i="13" s="1"/>
  <c r="M67" i="13"/>
  <c r="AB67" i="13" s="1"/>
  <c r="L67" i="13"/>
  <c r="AA67" i="13" s="1"/>
  <c r="K67" i="13"/>
  <c r="Z67" i="13" s="1"/>
  <c r="I67" i="13"/>
  <c r="H67" i="13"/>
  <c r="G67" i="13"/>
  <c r="F67" i="13"/>
  <c r="E67" i="13"/>
  <c r="D67" i="13"/>
  <c r="C67" i="13"/>
  <c r="Y66" i="13"/>
  <c r="X66" i="13"/>
  <c r="W66" i="13"/>
  <c r="V66" i="13"/>
  <c r="U66" i="13"/>
  <c r="T66" i="13"/>
  <c r="S66" i="13"/>
  <c r="R66" i="13"/>
  <c r="Q66" i="13"/>
  <c r="P66" i="13"/>
  <c r="O66" i="13"/>
  <c r="AD66" i="13" s="1"/>
  <c r="N66" i="13"/>
  <c r="AC66" i="13" s="1"/>
  <c r="M66" i="13"/>
  <c r="AB66" i="13" s="1"/>
  <c r="L66" i="13"/>
  <c r="AA66" i="13" s="1"/>
  <c r="K66" i="13"/>
  <c r="Z66" i="13" s="1"/>
  <c r="I66" i="13"/>
  <c r="H66" i="13"/>
  <c r="G66" i="13"/>
  <c r="F66" i="13"/>
  <c r="E66" i="13"/>
  <c r="D66" i="13"/>
  <c r="C66" i="13"/>
  <c r="Y65" i="13"/>
  <c r="X65" i="13"/>
  <c r="W65" i="13"/>
  <c r="V65" i="13"/>
  <c r="U65" i="13"/>
  <c r="T65" i="13"/>
  <c r="S65" i="13"/>
  <c r="R65" i="13"/>
  <c r="Q65" i="13"/>
  <c r="P65" i="13"/>
  <c r="O65" i="13"/>
  <c r="AD65" i="13" s="1"/>
  <c r="N65" i="13"/>
  <c r="AC65" i="13" s="1"/>
  <c r="M65" i="13"/>
  <c r="AB65" i="13" s="1"/>
  <c r="L65" i="13"/>
  <c r="AA65" i="13" s="1"/>
  <c r="K65" i="13"/>
  <c r="Z65" i="13" s="1"/>
  <c r="I65" i="13"/>
  <c r="H65" i="13"/>
  <c r="G65" i="13"/>
  <c r="F65" i="13"/>
  <c r="E65" i="13"/>
  <c r="D65" i="13"/>
  <c r="C65" i="13"/>
  <c r="Y64" i="13"/>
  <c r="X64" i="13"/>
  <c r="W64" i="13"/>
  <c r="V64" i="13"/>
  <c r="U64" i="13"/>
  <c r="T64" i="13"/>
  <c r="S64" i="13"/>
  <c r="R64" i="13"/>
  <c r="Q64" i="13"/>
  <c r="P64" i="13"/>
  <c r="O64" i="13"/>
  <c r="AD64" i="13" s="1"/>
  <c r="N64" i="13"/>
  <c r="AC64" i="13" s="1"/>
  <c r="M64" i="13"/>
  <c r="AB64" i="13" s="1"/>
  <c r="L64" i="13"/>
  <c r="AA64" i="13" s="1"/>
  <c r="K64" i="13"/>
  <c r="Z64" i="13" s="1"/>
  <c r="I64" i="13"/>
  <c r="H64" i="13"/>
  <c r="G64" i="13"/>
  <c r="F64" i="13"/>
  <c r="E64" i="13"/>
  <c r="D64" i="13"/>
  <c r="C64" i="13"/>
  <c r="Y63" i="13"/>
  <c r="X63" i="13"/>
  <c r="W63" i="13"/>
  <c r="V63" i="13"/>
  <c r="U63" i="13"/>
  <c r="T63" i="13"/>
  <c r="S63" i="13"/>
  <c r="R63" i="13"/>
  <c r="Q63" i="13"/>
  <c r="P63" i="13"/>
  <c r="O63" i="13"/>
  <c r="AD63" i="13" s="1"/>
  <c r="N63" i="13"/>
  <c r="AC63" i="13" s="1"/>
  <c r="M63" i="13"/>
  <c r="AB63" i="13" s="1"/>
  <c r="L63" i="13"/>
  <c r="AA63" i="13" s="1"/>
  <c r="K63" i="13"/>
  <c r="Z63" i="13" s="1"/>
  <c r="I63" i="13"/>
  <c r="H63" i="13"/>
  <c r="G63" i="13"/>
  <c r="F63" i="13"/>
  <c r="E63" i="13"/>
  <c r="D63" i="13"/>
  <c r="C63" i="13"/>
  <c r="Y62" i="13"/>
  <c r="X62" i="13"/>
  <c r="W62" i="13"/>
  <c r="V62" i="13"/>
  <c r="U62" i="13"/>
  <c r="T62" i="13"/>
  <c r="S62" i="13"/>
  <c r="R62" i="13"/>
  <c r="Q62" i="13"/>
  <c r="P62" i="13"/>
  <c r="O62" i="13"/>
  <c r="AD62" i="13" s="1"/>
  <c r="N62" i="13"/>
  <c r="AC62" i="13" s="1"/>
  <c r="M62" i="13"/>
  <c r="AB62" i="13" s="1"/>
  <c r="L62" i="13"/>
  <c r="AA62" i="13" s="1"/>
  <c r="K62" i="13"/>
  <c r="Z62" i="13" s="1"/>
  <c r="I62" i="13"/>
  <c r="H62" i="13"/>
  <c r="G62" i="13"/>
  <c r="F62" i="13"/>
  <c r="E62" i="13"/>
  <c r="D62" i="13"/>
  <c r="C62" i="13"/>
  <c r="Y61" i="13"/>
  <c r="X61" i="13"/>
  <c r="W61" i="13"/>
  <c r="V61" i="13"/>
  <c r="U61" i="13"/>
  <c r="T61" i="13"/>
  <c r="S61" i="13"/>
  <c r="R61" i="13"/>
  <c r="Q61" i="13"/>
  <c r="P61" i="13"/>
  <c r="O61" i="13"/>
  <c r="AD61" i="13" s="1"/>
  <c r="N61" i="13"/>
  <c r="AC61" i="13" s="1"/>
  <c r="M61" i="13"/>
  <c r="AB61" i="13" s="1"/>
  <c r="L61" i="13"/>
  <c r="AA61" i="13" s="1"/>
  <c r="K61" i="13"/>
  <c r="Z61" i="13" s="1"/>
  <c r="I61" i="13"/>
  <c r="H61" i="13"/>
  <c r="G61" i="13"/>
  <c r="F61" i="13"/>
  <c r="E61" i="13"/>
  <c r="D61" i="13"/>
  <c r="C61" i="13"/>
  <c r="Y60" i="13"/>
  <c r="X60" i="13"/>
  <c r="W60" i="13"/>
  <c r="V60" i="13"/>
  <c r="U60" i="13"/>
  <c r="T60" i="13"/>
  <c r="S60" i="13"/>
  <c r="R60" i="13"/>
  <c r="Q60" i="13"/>
  <c r="P60" i="13"/>
  <c r="O60" i="13"/>
  <c r="AD60" i="13" s="1"/>
  <c r="N60" i="13"/>
  <c r="AC60" i="13" s="1"/>
  <c r="M60" i="13"/>
  <c r="AB60" i="13" s="1"/>
  <c r="L60" i="13"/>
  <c r="AA60" i="13" s="1"/>
  <c r="K60" i="13"/>
  <c r="Z60" i="13" s="1"/>
  <c r="I60" i="13"/>
  <c r="H60" i="13"/>
  <c r="G60" i="13"/>
  <c r="F60" i="13"/>
  <c r="E60" i="13"/>
  <c r="D60" i="13"/>
  <c r="C60" i="13"/>
  <c r="Y56" i="13"/>
  <c r="X56" i="13"/>
  <c r="W56" i="13"/>
  <c r="V56" i="13"/>
  <c r="U56" i="13"/>
  <c r="T56" i="13"/>
  <c r="S56" i="13"/>
  <c r="R56" i="13"/>
  <c r="Q56" i="13"/>
  <c r="P56" i="13"/>
  <c r="O56" i="13"/>
  <c r="AD56" i="13" s="1"/>
  <c r="N56" i="13"/>
  <c r="AC56" i="13" s="1"/>
  <c r="M56" i="13"/>
  <c r="AB56" i="13" s="1"/>
  <c r="L56" i="13"/>
  <c r="AA56" i="13" s="1"/>
  <c r="K56" i="13"/>
  <c r="Z56" i="13" s="1"/>
  <c r="I56" i="13"/>
  <c r="H56" i="13"/>
  <c r="G56" i="13"/>
  <c r="F56" i="13"/>
  <c r="E56" i="13"/>
  <c r="D56" i="13"/>
  <c r="C56" i="13"/>
  <c r="Y55" i="13"/>
  <c r="X55" i="13"/>
  <c r="W55" i="13"/>
  <c r="V55" i="13"/>
  <c r="U55" i="13"/>
  <c r="T55" i="13"/>
  <c r="S55" i="13"/>
  <c r="R55" i="13"/>
  <c r="Q55" i="13"/>
  <c r="P55" i="13"/>
  <c r="O55" i="13"/>
  <c r="AD55" i="13" s="1"/>
  <c r="N55" i="13"/>
  <c r="AC55" i="13" s="1"/>
  <c r="M55" i="13"/>
  <c r="AB55" i="13" s="1"/>
  <c r="L55" i="13"/>
  <c r="AA55" i="13" s="1"/>
  <c r="K55" i="13"/>
  <c r="Z55" i="13" s="1"/>
  <c r="I55" i="13"/>
  <c r="H55" i="13"/>
  <c r="G55" i="13"/>
  <c r="F55" i="13"/>
  <c r="E55" i="13"/>
  <c r="D55" i="13"/>
  <c r="C55" i="13"/>
  <c r="Y53" i="13"/>
  <c r="X53" i="13"/>
  <c r="W53" i="13"/>
  <c r="V53" i="13"/>
  <c r="U53" i="13"/>
  <c r="T53" i="13"/>
  <c r="S53" i="13"/>
  <c r="R53" i="13"/>
  <c r="Q53" i="13"/>
  <c r="P53" i="13"/>
  <c r="O53" i="13"/>
  <c r="AD53" i="13" s="1"/>
  <c r="N53" i="13"/>
  <c r="AC53" i="13" s="1"/>
  <c r="M53" i="13"/>
  <c r="AB53" i="13" s="1"/>
  <c r="L53" i="13"/>
  <c r="AA53" i="13" s="1"/>
  <c r="K53" i="13"/>
  <c r="Z53" i="13" s="1"/>
  <c r="I53" i="13"/>
  <c r="H53" i="13"/>
  <c r="G53" i="13"/>
  <c r="F53" i="13"/>
  <c r="E53" i="13"/>
  <c r="D53" i="13"/>
  <c r="C53" i="13"/>
  <c r="Y52" i="13"/>
  <c r="X52" i="13"/>
  <c r="W52" i="13"/>
  <c r="V52" i="13"/>
  <c r="U52" i="13"/>
  <c r="T52" i="13"/>
  <c r="S52" i="13"/>
  <c r="R52" i="13"/>
  <c r="Q52" i="13"/>
  <c r="P52" i="13"/>
  <c r="O52" i="13"/>
  <c r="AD52" i="13" s="1"/>
  <c r="N52" i="13"/>
  <c r="AC52" i="13" s="1"/>
  <c r="M52" i="13"/>
  <c r="AB52" i="13" s="1"/>
  <c r="L52" i="13"/>
  <c r="AA52" i="13" s="1"/>
  <c r="K52" i="13"/>
  <c r="Z52" i="13" s="1"/>
  <c r="I52" i="13"/>
  <c r="H52" i="13"/>
  <c r="G52" i="13"/>
  <c r="F52" i="13"/>
  <c r="E52" i="13"/>
  <c r="D52" i="13"/>
  <c r="C52" i="13"/>
  <c r="Y51" i="13"/>
  <c r="X51" i="13"/>
  <c r="W51" i="13"/>
  <c r="V51" i="13"/>
  <c r="U51" i="13"/>
  <c r="T51" i="13"/>
  <c r="S51" i="13"/>
  <c r="R51" i="13"/>
  <c r="Q51" i="13"/>
  <c r="P51" i="13"/>
  <c r="O51" i="13"/>
  <c r="AD51" i="13" s="1"/>
  <c r="N51" i="13"/>
  <c r="AC51" i="13" s="1"/>
  <c r="M51" i="13"/>
  <c r="AB51" i="13" s="1"/>
  <c r="L51" i="13"/>
  <c r="AA51" i="13" s="1"/>
  <c r="K51" i="13"/>
  <c r="Z51" i="13" s="1"/>
  <c r="I51" i="13"/>
  <c r="H51" i="13"/>
  <c r="G51" i="13"/>
  <c r="F51" i="13"/>
  <c r="E51" i="13"/>
  <c r="D51" i="13"/>
  <c r="C51" i="13"/>
  <c r="Y50" i="13"/>
  <c r="X50" i="13"/>
  <c r="W50" i="13"/>
  <c r="V50" i="13"/>
  <c r="U50" i="13"/>
  <c r="T50" i="13"/>
  <c r="S50" i="13"/>
  <c r="R50" i="13"/>
  <c r="Q50" i="13"/>
  <c r="P50" i="13"/>
  <c r="O50" i="13"/>
  <c r="AD50" i="13" s="1"/>
  <c r="N50" i="13"/>
  <c r="AC50" i="13" s="1"/>
  <c r="M50" i="13"/>
  <c r="AB50" i="13" s="1"/>
  <c r="L50" i="13"/>
  <c r="AA50" i="13" s="1"/>
  <c r="K50" i="13"/>
  <c r="Z50" i="13" s="1"/>
  <c r="I50" i="13"/>
  <c r="H50" i="13"/>
  <c r="G50" i="13"/>
  <c r="F50" i="13"/>
  <c r="E50" i="13"/>
  <c r="D50" i="13"/>
  <c r="C50" i="13"/>
  <c r="Y49" i="13"/>
  <c r="X49" i="13"/>
  <c r="W49" i="13"/>
  <c r="V49" i="13"/>
  <c r="U49" i="13"/>
  <c r="T49" i="13"/>
  <c r="S49" i="13"/>
  <c r="R49" i="13"/>
  <c r="Q49" i="13"/>
  <c r="P49" i="13"/>
  <c r="O49" i="13"/>
  <c r="AD49" i="13" s="1"/>
  <c r="N49" i="13"/>
  <c r="AC49" i="13" s="1"/>
  <c r="M49" i="13"/>
  <c r="AB49" i="13" s="1"/>
  <c r="L49" i="13"/>
  <c r="AA49" i="13" s="1"/>
  <c r="K49" i="13"/>
  <c r="Z49" i="13" s="1"/>
  <c r="I49" i="13"/>
  <c r="H49" i="13"/>
  <c r="G49" i="13"/>
  <c r="F49" i="13"/>
  <c r="E49" i="13"/>
  <c r="D49" i="13"/>
  <c r="C49" i="13"/>
  <c r="Y48" i="13"/>
  <c r="X48" i="13"/>
  <c r="W48" i="13"/>
  <c r="V48" i="13"/>
  <c r="U48" i="13"/>
  <c r="T48" i="13"/>
  <c r="S48" i="13"/>
  <c r="R48" i="13"/>
  <c r="Q48" i="13"/>
  <c r="P48" i="13"/>
  <c r="O48" i="13"/>
  <c r="AD48" i="13" s="1"/>
  <c r="N48" i="13"/>
  <c r="AC48" i="13" s="1"/>
  <c r="M48" i="13"/>
  <c r="AB48" i="13" s="1"/>
  <c r="L48" i="13"/>
  <c r="AA48" i="13" s="1"/>
  <c r="K48" i="13"/>
  <c r="Z48" i="13" s="1"/>
  <c r="I48" i="13"/>
  <c r="H48" i="13"/>
  <c r="G48" i="13"/>
  <c r="F48" i="13"/>
  <c r="E48" i="13"/>
  <c r="D48" i="13"/>
  <c r="C48" i="13"/>
  <c r="Y47" i="13"/>
  <c r="X47" i="13"/>
  <c r="W47" i="13"/>
  <c r="V47" i="13"/>
  <c r="U47" i="13"/>
  <c r="T47" i="13"/>
  <c r="S47" i="13"/>
  <c r="R47" i="13"/>
  <c r="Q47" i="13"/>
  <c r="P47" i="13"/>
  <c r="O47" i="13"/>
  <c r="AD47" i="13" s="1"/>
  <c r="N47" i="13"/>
  <c r="AC47" i="13" s="1"/>
  <c r="M47" i="13"/>
  <c r="AB47" i="13" s="1"/>
  <c r="L47" i="13"/>
  <c r="AA47" i="13" s="1"/>
  <c r="K47" i="13"/>
  <c r="Z47" i="13" s="1"/>
  <c r="I47" i="13"/>
  <c r="H47" i="13"/>
  <c r="G47" i="13"/>
  <c r="F47" i="13"/>
  <c r="E47" i="13"/>
  <c r="D47" i="13"/>
  <c r="C47" i="13"/>
  <c r="Y46" i="13"/>
  <c r="X46" i="13"/>
  <c r="W46" i="13"/>
  <c r="V46" i="13"/>
  <c r="U46" i="13"/>
  <c r="T46" i="13"/>
  <c r="S46" i="13"/>
  <c r="R46" i="13"/>
  <c r="Q46" i="13"/>
  <c r="P46" i="13"/>
  <c r="O46" i="13"/>
  <c r="AD46" i="13" s="1"/>
  <c r="N46" i="13"/>
  <c r="AC46" i="13" s="1"/>
  <c r="M46" i="13"/>
  <c r="AB46" i="13" s="1"/>
  <c r="L46" i="13"/>
  <c r="AA46" i="13" s="1"/>
  <c r="K46" i="13"/>
  <c r="Z46" i="13" s="1"/>
  <c r="I46" i="13"/>
  <c r="H46" i="13"/>
  <c r="G46" i="13"/>
  <c r="F46" i="13"/>
  <c r="E46" i="13"/>
  <c r="D46" i="13"/>
  <c r="C46" i="13"/>
  <c r="Y45" i="13"/>
  <c r="X45" i="13"/>
  <c r="W45" i="13"/>
  <c r="V45" i="13"/>
  <c r="U45" i="13"/>
  <c r="T45" i="13"/>
  <c r="S45" i="13"/>
  <c r="R45" i="13"/>
  <c r="Q45" i="13"/>
  <c r="P45" i="13"/>
  <c r="O45" i="13"/>
  <c r="AD45" i="13" s="1"/>
  <c r="N45" i="13"/>
  <c r="AC45" i="13" s="1"/>
  <c r="M45" i="13"/>
  <c r="AB45" i="13" s="1"/>
  <c r="L45" i="13"/>
  <c r="AA45" i="13" s="1"/>
  <c r="K45" i="13"/>
  <c r="Z45" i="13" s="1"/>
  <c r="I45" i="13"/>
  <c r="H45" i="13"/>
  <c r="G45" i="13"/>
  <c r="F45" i="13"/>
  <c r="E45" i="13"/>
  <c r="D45" i="13"/>
  <c r="C45" i="13"/>
  <c r="Y44" i="13"/>
  <c r="X44" i="13"/>
  <c r="W44" i="13"/>
  <c r="V44" i="13"/>
  <c r="U44" i="13"/>
  <c r="T44" i="13"/>
  <c r="S44" i="13"/>
  <c r="R44" i="13"/>
  <c r="Q44" i="13"/>
  <c r="P44" i="13"/>
  <c r="O44" i="13"/>
  <c r="AD44" i="13" s="1"/>
  <c r="N44" i="13"/>
  <c r="AC44" i="13" s="1"/>
  <c r="M44" i="13"/>
  <c r="AB44" i="13" s="1"/>
  <c r="L44" i="13"/>
  <c r="AA44" i="13" s="1"/>
  <c r="K44" i="13"/>
  <c r="Z44" i="13" s="1"/>
  <c r="I44" i="13"/>
  <c r="H44" i="13"/>
  <c r="G44" i="13"/>
  <c r="F44" i="13"/>
  <c r="E44" i="13"/>
  <c r="D44" i="13"/>
  <c r="C44" i="13"/>
  <c r="Y43" i="13"/>
  <c r="X43" i="13"/>
  <c r="W43" i="13"/>
  <c r="V43" i="13"/>
  <c r="U43" i="13"/>
  <c r="T43" i="13"/>
  <c r="S43" i="13"/>
  <c r="R43" i="13"/>
  <c r="Q43" i="13"/>
  <c r="P43" i="13"/>
  <c r="O43" i="13"/>
  <c r="AD43" i="13" s="1"/>
  <c r="N43" i="13"/>
  <c r="AC43" i="13" s="1"/>
  <c r="M43" i="13"/>
  <c r="AB43" i="13" s="1"/>
  <c r="L43" i="13"/>
  <c r="AA43" i="13" s="1"/>
  <c r="K43" i="13"/>
  <c r="Z43" i="13" s="1"/>
  <c r="I43" i="13"/>
  <c r="H43" i="13"/>
  <c r="G43" i="13"/>
  <c r="F43" i="13"/>
  <c r="E43" i="13"/>
  <c r="D43" i="13"/>
  <c r="C43" i="13"/>
  <c r="Y42" i="13"/>
  <c r="X42" i="13"/>
  <c r="W42" i="13"/>
  <c r="V42" i="13"/>
  <c r="U42" i="13"/>
  <c r="T42" i="13"/>
  <c r="S42" i="13"/>
  <c r="R42" i="13"/>
  <c r="Q42" i="13"/>
  <c r="P42" i="13"/>
  <c r="O42" i="13"/>
  <c r="AD42" i="13" s="1"/>
  <c r="N42" i="13"/>
  <c r="AC42" i="13" s="1"/>
  <c r="M42" i="13"/>
  <c r="AB42" i="13" s="1"/>
  <c r="L42" i="13"/>
  <c r="AA42" i="13" s="1"/>
  <c r="K42" i="13"/>
  <c r="Z42" i="13" s="1"/>
  <c r="I42" i="13"/>
  <c r="H42" i="13"/>
  <c r="G42" i="13"/>
  <c r="F42" i="13"/>
  <c r="E42" i="13"/>
  <c r="D42" i="13"/>
  <c r="C42" i="13"/>
  <c r="Y41" i="13"/>
  <c r="X41" i="13"/>
  <c r="W41" i="13"/>
  <c r="V41" i="13"/>
  <c r="U41" i="13"/>
  <c r="T41" i="13"/>
  <c r="S41" i="13"/>
  <c r="R41" i="13"/>
  <c r="Q41" i="13"/>
  <c r="P41" i="13"/>
  <c r="O41" i="13"/>
  <c r="AD41" i="13" s="1"/>
  <c r="N41" i="13"/>
  <c r="AC41" i="13" s="1"/>
  <c r="M41" i="13"/>
  <c r="AB41" i="13" s="1"/>
  <c r="L41" i="13"/>
  <c r="AA41" i="13" s="1"/>
  <c r="K41" i="13"/>
  <c r="Z41" i="13" s="1"/>
  <c r="I41" i="13"/>
  <c r="H41" i="13"/>
  <c r="G41" i="13"/>
  <c r="F41" i="13"/>
  <c r="E41" i="13"/>
  <c r="D41" i="13"/>
  <c r="C41" i="13"/>
  <c r="Y40" i="13"/>
  <c r="X40" i="13"/>
  <c r="W40" i="13"/>
  <c r="V40" i="13"/>
  <c r="U40" i="13"/>
  <c r="T40" i="13"/>
  <c r="S40" i="13"/>
  <c r="R40" i="13"/>
  <c r="Q40" i="13"/>
  <c r="P40" i="13"/>
  <c r="O40" i="13"/>
  <c r="AD40" i="13" s="1"/>
  <c r="N40" i="13"/>
  <c r="AC40" i="13" s="1"/>
  <c r="M40" i="13"/>
  <c r="AB40" i="13" s="1"/>
  <c r="L40" i="13"/>
  <c r="AA40" i="13" s="1"/>
  <c r="K40" i="13"/>
  <c r="Z40" i="13" s="1"/>
  <c r="I40" i="13"/>
  <c r="H40" i="13"/>
  <c r="G40" i="13"/>
  <c r="F40" i="13"/>
  <c r="E40" i="13"/>
  <c r="D40" i="13"/>
  <c r="C40" i="13"/>
  <c r="Y39" i="13"/>
  <c r="X39" i="13"/>
  <c r="W39" i="13"/>
  <c r="V39" i="13"/>
  <c r="U39" i="13"/>
  <c r="T39" i="13"/>
  <c r="S39" i="13"/>
  <c r="R39" i="13"/>
  <c r="Q39" i="13"/>
  <c r="P39" i="13"/>
  <c r="O39" i="13"/>
  <c r="AD39" i="13" s="1"/>
  <c r="N39" i="13"/>
  <c r="AC39" i="13" s="1"/>
  <c r="M39" i="13"/>
  <c r="AB39" i="13" s="1"/>
  <c r="L39" i="13"/>
  <c r="AA39" i="13" s="1"/>
  <c r="K39" i="13"/>
  <c r="Z39" i="13" s="1"/>
  <c r="I39" i="13"/>
  <c r="H39" i="13"/>
  <c r="G39" i="13"/>
  <c r="F39" i="13"/>
  <c r="E39" i="13"/>
  <c r="D39" i="13"/>
  <c r="C39" i="13"/>
  <c r="Y38" i="13"/>
  <c r="X38" i="13"/>
  <c r="W38" i="13"/>
  <c r="V38" i="13"/>
  <c r="U38" i="13"/>
  <c r="T38" i="13"/>
  <c r="S38" i="13"/>
  <c r="R38" i="13"/>
  <c r="Q38" i="13"/>
  <c r="P38" i="13"/>
  <c r="O38" i="13"/>
  <c r="AD38" i="13" s="1"/>
  <c r="N38" i="13"/>
  <c r="AC38" i="13" s="1"/>
  <c r="M38" i="13"/>
  <c r="AB38" i="13" s="1"/>
  <c r="L38" i="13"/>
  <c r="AA38" i="13" s="1"/>
  <c r="K38" i="13"/>
  <c r="Z38" i="13" s="1"/>
  <c r="I38" i="13"/>
  <c r="H38" i="13"/>
  <c r="G38" i="13"/>
  <c r="F38" i="13"/>
  <c r="E38" i="13"/>
  <c r="D38" i="13"/>
  <c r="C38" i="13"/>
  <c r="Y37" i="13"/>
  <c r="X37" i="13"/>
  <c r="W37" i="13"/>
  <c r="V37" i="13"/>
  <c r="U37" i="13"/>
  <c r="T37" i="13"/>
  <c r="S37" i="13"/>
  <c r="R37" i="13"/>
  <c r="Q37" i="13"/>
  <c r="P37" i="13"/>
  <c r="O37" i="13"/>
  <c r="AD37" i="13" s="1"/>
  <c r="N37" i="13"/>
  <c r="AC37" i="13" s="1"/>
  <c r="M37" i="13"/>
  <c r="AB37" i="13" s="1"/>
  <c r="L37" i="13"/>
  <c r="AA37" i="13" s="1"/>
  <c r="K37" i="13"/>
  <c r="Z37" i="13" s="1"/>
  <c r="I37" i="13"/>
  <c r="H37" i="13"/>
  <c r="G37" i="13"/>
  <c r="F37" i="13"/>
  <c r="E37" i="13"/>
  <c r="D37" i="13"/>
  <c r="C37" i="13"/>
  <c r="Y36" i="13"/>
  <c r="X36" i="13"/>
  <c r="W36" i="13"/>
  <c r="V36" i="13"/>
  <c r="U36" i="13"/>
  <c r="T36" i="13"/>
  <c r="S36" i="13"/>
  <c r="R36" i="13"/>
  <c r="Q36" i="13"/>
  <c r="P36" i="13"/>
  <c r="O36" i="13"/>
  <c r="AD36" i="13" s="1"/>
  <c r="N36" i="13"/>
  <c r="AC36" i="13" s="1"/>
  <c r="M36" i="13"/>
  <c r="AB36" i="13" s="1"/>
  <c r="L36" i="13"/>
  <c r="AA36" i="13" s="1"/>
  <c r="K36" i="13"/>
  <c r="Z36" i="13" s="1"/>
  <c r="I36" i="13"/>
  <c r="H36" i="13"/>
  <c r="G36" i="13"/>
  <c r="F36" i="13"/>
  <c r="E36" i="13"/>
  <c r="D36" i="13"/>
  <c r="C36" i="13"/>
  <c r="Y35" i="13"/>
  <c r="X35" i="13"/>
  <c r="W35" i="13"/>
  <c r="V35" i="13"/>
  <c r="U35" i="13"/>
  <c r="T35" i="13"/>
  <c r="S35" i="13"/>
  <c r="R35" i="13"/>
  <c r="Q35" i="13"/>
  <c r="P35" i="13"/>
  <c r="O35" i="13"/>
  <c r="AD35" i="13" s="1"/>
  <c r="N35" i="13"/>
  <c r="AC35" i="13" s="1"/>
  <c r="M35" i="13"/>
  <c r="AB35" i="13" s="1"/>
  <c r="L35" i="13"/>
  <c r="AA35" i="13" s="1"/>
  <c r="K35" i="13"/>
  <c r="Z35" i="13" s="1"/>
  <c r="I35" i="13"/>
  <c r="H35" i="13"/>
  <c r="G35" i="13"/>
  <c r="F35" i="13"/>
  <c r="E35" i="13"/>
  <c r="D35" i="13"/>
  <c r="C35" i="13"/>
  <c r="Y34" i="13"/>
  <c r="X34" i="13"/>
  <c r="W34" i="13"/>
  <c r="V34" i="13"/>
  <c r="U34" i="13"/>
  <c r="T34" i="13"/>
  <c r="S34" i="13"/>
  <c r="R34" i="13"/>
  <c r="Q34" i="13"/>
  <c r="P34" i="13"/>
  <c r="O34" i="13"/>
  <c r="AD34" i="13" s="1"/>
  <c r="N34" i="13"/>
  <c r="AC34" i="13" s="1"/>
  <c r="M34" i="13"/>
  <c r="AB34" i="13" s="1"/>
  <c r="L34" i="13"/>
  <c r="AA34" i="13" s="1"/>
  <c r="K34" i="13"/>
  <c r="Z34" i="13" s="1"/>
  <c r="I34" i="13"/>
  <c r="H34" i="13"/>
  <c r="G34" i="13"/>
  <c r="F34" i="13"/>
  <c r="E34" i="13"/>
  <c r="D34" i="13"/>
  <c r="C34" i="13"/>
  <c r="Y33" i="13"/>
  <c r="X33" i="13"/>
  <c r="W33" i="13"/>
  <c r="V33" i="13"/>
  <c r="U33" i="13"/>
  <c r="T33" i="13"/>
  <c r="S33" i="13"/>
  <c r="R33" i="13"/>
  <c r="Q33" i="13"/>
  <c r="P33" i="13"/>
  <c r="O33" i="13"/>
  <c r="AD33" i="13" s="1"/>
  <c r="N33" i="13"/>
  <c r="AC33" i="13" s="1"/>
  <c r="M33" i="13"/>
  <c r="AB33" i="13" s="1"/>
  <c r="L33" i="13"/>
  <c r="AA33" i="13" s="1"/>
  <c r="K33" i="13"/>
  <c r="Z33" i="13" s="1"/>
  <c r="I33" i="13"/>
  <c r="H33" i="13"/>
  <c r="G33" i="13"/>
  <c r="F33" i="13"/>
  <c r="E33" i="13"/>
  <c r="D33" i="13"/>
  <c r="C33" i="13"/>
  <c r="Y32" i="13"/>
  <c r="X32" i="13"/>
  <c r="W32" i="13"/>
  <c r="V32" i="13"/>
  <c r="U32" i="13"/>
  <c r="T32" i="13"/>
  <c r="S32" i="13"/>
  <c r="R32" i="13"/>
  <c r="Q32" i="13"/>
  <c r="P32" i="13"/>
  <c r="O32" i="13"/>
  <c r="AD32" i="13" s="1"/>
  <c r="N32" i="13"/>
  <c r="AC32" i="13" s="1"/>
  <c r="M32" i="13"/>
  <c r="AB32" i="13" s="1"/>
  <c r="L32" i="13"/>
  <c r="AA32" i="13" s="1"/>
  <c r="K32" i="13"/>
  <c r="Z32" i="13" s="1"/>
  <c r="I32" i="13"/>
  <c r="H32" i="13"/>
  <c r="G32" i="13"/>
  <c r="F32" i="13"/>
  <c r="E32" i="13"/>
  <c r="D32" i="13"/>
  <c r="C32" i="13"/>
  <c r="Y31" i="13"/>
  <c r="X31" i="13"/>
  <c r="W31" i="13"/>
  <c r="V31" i="13"/>
  <c r="U31" i="13"/>
  <c r="T31" i="13"/>
  <c r="S31" i="13"/>
  <c r="R31" i="13"/>
  <c r="Q31" i="13"/>
  <c r="P31" i="13"/>
  <c r="O31" i="13"/>
  <c r="AD31" i="13" s="1"/>
  <c r="N31" i="13"/>
  <c r="AC31" i="13" s="1"/>
  <c r="M31" i="13"/>
  <c r="AB31" i="13" s="1"/>
  <c r="L31" i="13"/>
  <c r="AA31" i="13" s="1"/>
  <c r="K31" i="13"/>
  <c r="Z31" i="13" s="1"/>
  <c r="I31" i="13"/>
  <c r="H31" i="13"/>
  <c r="G31" i="13"/>
  <c r="F31" i="13"/>
  <c r="E31" i="13"/>
  <c r="D31" i="13"/>
  <c r="C31" i="13"/>
  <c r="Y30" i="13"/>
  <c r="X30" i="13"/>
  <c r="W30" i="13"/>
  <c r="V30" i="13"/>
  <c r="U30" i="13"/>
  <c r="T30" i="13"/>
  <c r="S30" i="13"/>
  <c r="R30" i="13"/>
  <c r="Q30" i="13"/>
  <c r="P30" i="13"/>
  <c r="O30" i="13"/>
  <c r="AD30" i="13" s="1"/>
  <c r="N30" i="13"/>
  <c r="AC30" i="13" s="1"/>
  <c r="M30" i="13"/>
  <c r="AB30" i="13" s="1"/>
  <c r="L30" i="13"/>
  <c r="AA30" i="13" s="1"/>
  <c r="K30" i="13"/>
  <c r="Z30" i="13" s="1"/>
  <c r="I30" i="13"/>
  <c r="H30" i="13"/>
  <c r="G30" i="13"/>
  <c r="F30" i="13"/>
  <c r="E30" i="13"/>
  <c r="D30" i="13"/>
  <c r="C30" i="13"/>
  <c r="Y29" i="13"/>
  <c r="X29" i="13"/>
  <c r="W29" i="13"/>
  <c r="V29" i="13"/>
  <c r="U29" i="13"/>
  <c r="T29" i="13"/>
  <c r="S29" i="13"/>
  <c r="R29" i="13"/>
  <c r="Q29" i="13"/>
  <c r="P29" i="13"/>
  <c r="O29" i="13"/>
  <c r="AD29" i="13" s="1"/>
  <c r="N29" i="13"/>
  <c r="AC29" i="13" s="1"/>
  <c r="M29" i="13"/>
  <c r="AB29" i="13" s="1"/>
  <c r="L29" i="13"/>
  <c r="AA29" i="13" s="1"/>
  <c r="K29" i="13"/>
  <c r="Z29" i="13" s="1"/>
  <c r="I29" i="13"/>
  <c r="H29" i="13"/>
  <c r="G29" i="13"/>
  <c r="F29" i="13"/>
  <c r="E29" i="13"/>
  <c r="D29" i="13"/>
  <c r="C29" i="13"/>
  <c r="Y28" i="13"/>
  <c r="X28" i="13"/>
  <c r="W28" i="13"/>
  <c r="V28" i="13"/>
  <c r="U28" i="13"/>
  <c r="T28" i="13"/>
  <c r="S28" i="13"/>
  <c r="R28" i="13"/>
  <c r="Q28" i="13"/>
  <c r="P28" i="13"/>
  <c r="O28" i="13"/>
  <c r="AD28" i="13" s="1"/>
  <c r="N28" i="13"/>
  <c r="AC28" i="13" s="1"/>
  <c r="M28" i="13"/>
  <c r="AB28" i="13" s="1"/>
  <c r="L28" i="13"/>
  <c r="AA28" i="13" s="1"/>
  <c r="K28" i="13"/>
  <c r="Z28" i="13" s="1"/>
  <c r="I28" i="13"/>
  <c r="H28" i="13"/>
  <c r="G28" i="13"/>
  <c r="F28" i="13"/>
  <c r="E28" i="13"/>
  <c r="D28" i="13"/>
  <c r="C28" i="13"/>
  <c r="Y27" i="13"/>
  <c r="X27" i="13"/>
  <c r="W27" i="13"/>
  <c r="V27" i="13"/>
  <c r="U27" i="13"/>
  <c r="T27" i="13"/>
  <c r="S27" i="13"/>
  <c r="R27" i="13"/>
  <c r="Q27" i="13"/>
  <c r="P27" i="13"/>
  <c r="O27" i="13"/>
  <c r="AD27" i="13" s="1"/>
  <c r="N27" i="13"/>
  <c r="AC27" i="13" s="1"/>
  <c r="M27" i="13"/>
  <c r="AB27" i="13" s="1"/>
  <c r="L27" i="13"/>
  <c r="AA27" i="13" s="1"/>
  <c r="K27" i="13"/>
  <c r="Z27" i="13" s="1"/>
  <c r="I27" i="13"/>
  <c r="H27" i="13"/>
  <c r="G27" i="13"/>
  <c r="F27" i="13"/>
  <c r="E27" i="13"/>
  <c r="D27" i="13"/>
  <c r="C27" i="13"/>
  <c r="Y26" i="13"/>
  <c r="X26" i="13"/>
  <c r="W26" i="13"/>
  <c r="V26" i="13"/>
  <c r="U26" i="13"/>
  <c r="T26" i="13"/>
  <c r="S26" i="13"/>
  <c r="R26" i="13"/>
  <c r="Q26" i="13"/>
  <c r="P26" i="13"/>
  <c r="O26" i="13"/>
  <c r="AD26" i="13" s="1"/>
  <c r="N26" i="13"/>
  <c r="AC26" i="13" s="1"/>
  <c r="M26" i="13"/>
  <c r="AB26" i="13" s="1"/>
  <c r="L26" i="13"/>
  <c r="AA26" i="13" s="1"/>
  <c r="K26" i="13"/>
  <c r="Z26" i="13" s="1"/>
  <c r="I26" i="13"/>
  <c r="H26" i="13"/>
  <c r="G26" i="13"/>
  <c r="F26" i="13"/>
  <c r="E26" i="13"/>
  <c r="D26" i="13"/>
  <c r="C26" i="13"/>
  <c r="Y25" i="13"/>
  <c r="X25" i="13"/>
  <c r="W25" i="13"/>
  <c r="V25" i="13"/>
  <c r="U25" i="13"/>
  <c r="T25" i="13"/>
  <c r="S25" i="13"/>
  <c r="R25" i="13"/>
  <c r="Q25" i="13"/>
  <c r="P25" i="13"/>
  <c r="O25" i="13"/>
  <c r="AD25" i="13" s="1"/>
  <c r="N25" i="13"/>
  <c r="AC25" i="13" s="1"/>
  <c r="M25" i="13"/>
  <c r="AB25" i="13" s="1"/>
  <c r="L25" i="13"/>
  <c r="AA25" i="13" s="1"/>
  <c r="K25" i="13"/>
  <c r="Z25" i="13" s="1"/>
  <c r="I25" i="13"/>
  <c r="H25" i="13"/>
  <c r="G25" i="13"/>
  <c r="F25" i="13"/>
  <c r="E25" i="13"/>
  <c r="D25" i="13"/>
  <c r="C25" i="13"/>
  <c r="Y24" i="13"/>
  <c r="X24" i="13"/>
  <c r="W24" i="13"/>
  <c r="V24" i="13"/>
  <c r="U24" i="13"/>
  <c r="T24" i="13"/>
  <c r="S24" i="13"/>
  <c r="R24" i="13"/>
  <c r="Q24" i="13"/>
  <c r="P24" i="13"/>
  <c r="O24" i="13"/>
  <c r="AD24" i="13" s="1"/>
  <c r="N24" i="13"/>
  <c r="AC24" i="13" s="1"/>
  <c r="M24" i="13"/>
  <c r="AB24" i="13" s="1"/>
  <c r="L24" i="13"/>
  <c r="AA24" i="13" s="1"/>
  <c r="K24" i="13"/>
  <c r="Z24" i="13" s="1"/>
  <c r="I24" i="13"/>
  <c r="H24" i="13"/>
  <c r="G24" i="13"/>
  <c r="F24" i="13"/>
  <c r="E24" i="13"/>
  <c r="D24" i="13"/>
  <c r="C24" i="13"/>
  <c r="Y23" i="13"/>
  <c r="X23" i="13"/>
  <c r="W23" i="13"/>
  <c r="V23" i="13"/>
  <c r="U23" i="13"/>
  <c r="T23" i="13"/>
  <c r="S23" i="13"/>
  <c r="R23" i="13"/>
  <c r="Q23" i="13"/>
  <c r="P23" i="13"/>
  <c r="O23" i="13"/>
  <c r="AD23" i="13" s="1"/>
  <c r="N23" i="13"/>
  <c r="AC23" i="13" s="1"/>
  <c r="M23" i="13"/>
  <c r="AB23" i="13" s="1"/>
  <c r="L23" i="13"/>
  <c r="AA23" i="13" s="1"/>
  <c r="K23" i="13"/>
  <c r="Z23" i="13" s="1"/>
  <c r="I23" i="13"/>
  <c r="H23" i="13"/>
  <c r="G23" i="13"/>
  <c r="F23" i="13"/>
  <c r="E23" i="13"/>
  <c r="D23" i="13"/>
  <c r="C23" i="13"/>
  <c r="Y22" i="13"/>
  <c r="X22" i="13"/>
  <c r="W22" i="13"/>
  <c r="V22" i="13"/>
  <c r="U22" i="13"/>
  <c r="T22" i="13"/>
  <c r="S22" i="13"/>
  <c r="R22" i="13"/>
  <c r="Q22" i="13"/>
  <c r="P22" i="13"/>
  <c r="O22" i="13"/>
  <c r="AD22" i="13" s="1"/>
  <c r="N22" i="13"/>
  <c r="AC22" i="13" s="1"/>
  <c r="M22" i="13"/>
  <c r="AB22" i="13" s="1"/>
  <c r="L22" i="13"/>
  <c r="AA22" i="13" s="1"/>
  <c r="K22" i="13"/>
  <c r="Z22" i="13" s="1"/>
  <c r="I22" i="13"/>
  <c r="H22" i="13"/>
  <c r="G22" i="13"/>
  <c r="F22" i="13"/>
  <c r="E22" i="13"/>
  <c r="D22" i="13"/>
  <c r="C22" i="13"/>
  <c r="Y21" i="13"/>
  <c r="X21" i="13"/>
  <c r="W21" i="13"/>
  <c r="V21" i="13"/>
  <c r="U21" i="13"/>
  <c r="T21" i="13"/>
  <c r="S21" i="13"/>
  <c r="R21" i="13"/>
  <c r="Q21" i="13"/>
  <c r="P21" i="13"/>
  <c r="O21" i="13"/>
  <c r="AD21" i="13" s="1"/>
  <c r="N21" i="13"/>
  <c r="AC21" i="13" s="1"/>
  <c r="M21" i="13"/>
  <c r="AB21" i="13" s="1"/>
  <c r="L21" i="13"/>
  <c r="AA21" i="13" s="1"/>
  <c r="K21" i="13"/>
  <c r="Z21" i="13" s="1"/>
  <c r="I21" i="13"/>
  <c r="H21" i="13"/>
  <c r="G21" i="13"/>
  <c r="F21" i="13"/>
  <c r="E21" i="13"/>
  <c r="D21" i="13"/>
  <c r="C21" i="13"/>
  <c r="Y20" i="13"/>
  <c r="X20" i="13"/>
  <c r="W20" i="13"/>
  <c r="V20" i="13"/>
  <c r="U20" i="13"/>
  <c r="T20" i="13"/>
  <c r="S20" i="13"/>
  <c r="R20" i="13"/>
  <c r="Q20" i="13"/>
  <c r="P20" i="13"/>
  <c r="O20" i="13"/>
  <c r="AD20" i="13" s="1"/>
  <c r="N20" i="13"/>
  <c r="AC20" i="13" s="1"/>
  <c r="M20" i="13"/>
  <c r="AB20" i="13" s="1"/>
  <c r="L20" i="13"/>
  <c r="AA20" i="13" s="1"/>
  <c r="K20" i="13"/>
  <c r="Z20" i="13" s="1"/>
  <c r="I20" i="13"/>
  <c r="H20" i="13"/>
  <c r="G20" i="13"/>
  <c r="F20" i="13"/>
  <c r="E20" i="13"/>
  <c r="D20" i="13"/>
  <c r="C20" i="13"/>
  <c r="Y19" i="13"/>
  <c r="X19" i="13"/>
  <c r="W19" i="13"/>
  <c r="V19" i="13"/>
  <c r="U19" i="13"/>
  <c r="T19" i="13"/>
  <c r="S19" i="13"/>
  <c r="R19" i="13"/>
  <c r="Q19" i="13"/>
  <c r="P19" i="13"/>
  <c r="O19" i="13"/>
  <c r="AD19" i="13" s="1"/>
  <c r="N19" i="13"/>
  <c r="AC19" i="13" s="1"/>
  <c r="M19" i="13"/>
  <c r="AB19" i="13" s="1"/>
  <c r="L19" i="13"/>
  <c r="AA19" i="13" s="1"/>
  <c r="K19" i="13"/>
  <c r="Z19" i="13" s="1"/>
  <c r="I19" i="13"/>
  <c r="H19" i="13"/>
  <c r="G19" i="13"/>
  <c r="F19" i="13"/>
  <c r="E19" i="13"/>
  <c r="D19" i="13"/>
  <c r="C19" i="13"/>
  <c r="Y18" i="13"/>
  <c r="X18" i="13"/>
  <c r="W18" i="13"/>
  <c r="V18" i="13"/>
  <c r="U18" i="13"/>
  <c r="T18" i="13"/>
  <c r="S18" i="13"/>
  <c r="R18" i="13"/>
  <c r="Q18" i="13"/>
  <c r="P18" i="13"/>
  <c r="O18" i="13"/>
  <c r="AD18" i="13" s="1"/>
  <c r="N18" i="13"/>
  <c r="AC18" i="13" s="1"/>
  <c r="M18" i="13"/>
  <c r="AB18" i="13" s="1"/>
  <c r="L18" i="13"/>
  <c r="AA18" i="13" s="1"/>
  <c r="K18" i="13"/>
  <c r="Z18" i="13" s="1"/>
  <c r="I18" i="13"/>
  <c r="H18" i="13"/>
  <c r="G18" i="13"/>
  <c r="F18" i="13"/>
  <c r="E18" i="13"/>
  <c r="D18" i="13"/>
  <c r="C18" i="13"/>
  <c r="Y17" i="13"/>
  <c r="X17" i="13"/>
  <c r="W17" i="13"/>
  <c r="V17" i="13"/>
  <c r="U17" i="13"/>
  <c r="T17" i="13"/>
  <c r="S17" i="13"/>
  <c r="R17" i="13"/>
  <c r="Q17" i="13"/>
  <c r="P17" i="13"/>
  <c r="O17" i="13"/>
  <c r="AD17" i="13" s="1"/>
  <c r="N17" i="13"/>
  <c r="AC17" i="13" s="1"/>
  <c r="M17" i="13"/>
  <c r="AB17" i="13" s="1"/>
  <c r="L17" i="13"/>
  <c r="AA17" i="13" s="1"/>
  <c r="K17" i="13"/>
  <c r="Z17" i="13" s="1"/>
  <c r="I17" i="13"/>
  <c r="H17" i="13"/>
  <c r="G17" i="13"/>
  <c r="F17" i="13"/>
  <c r="E17" i="13"/>
  <c r="D17" i="13"/>
  <c r="C17" i="13"/>
  <c r="Y16" i="13"/>
  <c r="X16" i="13"/>
  <c r="W16" i="13"/>
  <c r="V16" i="13"/>
  <c r="U16" i="13"/>
  <c r="T16" i="13"/>
  <c r="S16" i="13"/>
  <c r="R16" i="13"/>
  <c r="Q16" i="13"/>
  <c r="P16" i="13"/>
  <c r="O16" i="13"/>
  <c r="AD16" i="13" s="1"/>
  <c r="N16" i="13"/>
  <c r="AC16" i="13" s="1"/>
  <c r="M16" i="13"/>
  <c r="AB16" i="13" s="1"/>
  <c r="L16" i="13"/>
  <c r="AA16" i="13" s="1"/>
  <c r="K16" i="13"/>
  <c r="Z16" i="13" s="1"/>
  <c r="I16" i="13"/>
  <c r="H16" i="13"/>
  <c r="G16" i="13"/>
  <c r="F16" i="13"/>
  <c r="E16" i="13"/>
  <c r="D16" i="13"/>
  <c r="C16" i="13"/>
  <c r="Y15" i="13"/>
  <c r="X15" i="13"/>
  <c r="W15" i="13"/>
  <c r="V15" i="13"/>
  <c r="U15" i="13"/>
  <c r="T15" i="13"/>
  <c r="S15" i="13"/>
  <c r="R15" i="13"/>
  <c r="Q15" i="13"/>
  <c r="P15" i="13"/>
  <c r="O15" i="13"/>
  <c r="AD15" i="13" s="1"/>
  <c r="N15" i="13"/>
  <c r="AC15" i="13" s="1"/>
  <c r="M15" i="13"/>
  <c r="AB15" i="13" s="1"/>
  <c r="L15" i="13"/>
  <c r="AA15" i="13" s="1"/>
  <c r="K15" i="13"/>
  <c r="Z15" i="13" s="1"/>
  <c r="I15" i="13"/>
  <c r="H15" i="13"/>
  <c r="G15" i="13"/>
  <c r="F15" i="13"/>
  <c r="E15" i="13"/>
  <c r="D15" i="13"/>
  <c r="C15" i="13"/>
  <c r="Y14" i="13"/>
  <c r="X14" i="13"/>
  <c r="W14" i="13"/>
  <c r="V14" i="13"/>
  <c r="U14" i="13"/>
  <c r="T14" i="13"/>
  <c r="S14" i="13"/>
  <c r="R14" i="13"/>
  <c r="Q14" i="13"/>
  <c r="P14" i="13"/>
  <c r="O14" i="13"/>
  <c r="AD14" i="13" s="1"/>
  <c r="N14" i="13"/>
  <c r="AC14" i="13" s="1"/>
  <c r="M14" i="13"/>
  <c r="AB14" i="13" s="1"/>
  <c r="L14" i="13"/>
  <c r="AA14" i="13" s="1"/>
  <c r="K14" i="13"/>
  <c r="Z14" i="13" s="1"/>
  <c r="I14" i="13"/>
  <c r="H14" i="13"/>
  <c r="G14" i="13"/>
  <c r="F14" i="13"/>
  <c r="E14" i="13"/>
  <c r="D14" i="13"/>
  <c r="C14" i="13"/>
  <c r="Y13" i="13"/>
  <c r="X13" i="13"/>
  <c r="W13" i="13"/>
  <c r="V13" i="13"/>
  <c r="U13" i="13"/>
  <c r="T13" i="13"/>
  <c r="S13" i="13"/>
  <c r="R13" i="13"/>
  <c r="Q13" i="13"/>
  <c r="P13" i="13"/>
  <c r="O13" i="13"/>
  <c r="AD13" i="13" s="1"/>
  <c r="N13" i="13"/>
  <c r="AC13" i="13" s="1"/>
  <c r="M13" i="13"/>
  <c r="AB13" i="13" s="1"/>
  <c r="L13" i="13"/>
  <c r="AA13" i="13" s="1"/>
  <c r="K13" i="13"/>
  <c r="Z13" i="13" s="1"/>
  <c r="I13" i="13"/>
  <c r="H13" i="13"/>
  <c r="G13" i="13"/>
  <c r="F13" i="13"/>
  <c r="E13" i="13"/>
  <c r="D13" i="13"/>
  <c r="C13" i="13"/>
  <c r="Y12" i="13"/>
  <c r="X12" i="13"/>
  <c r="W12" i="13"/>
  <c r="V12" i="13"/>
  <c r="U12" i="13"/>
  <c r="T12" i="13"/>
  <c r="S12" i="13"/>
  <c r="R12" i="13"/>
  <c r="Q12" i="13"/>
  <c r="P12" i="13"/>
  <c r="O12" i="13"/>
  <c r="AD12" i="13" s="1"/>
  <c r="N12" i="13"/>
  <c r="AC12" i="13" s="1"/>
  <c r="M12" i="13"/>
  <c r="AB12" i="13" s="1"/>
  <c r="L12" i="13"/>
  <c r="AA12" i="13" s="1"/>
  <c r="K12" i="13"/>
  <c r="Z12" i="13" s="1"/>
  <c r="I12" i="13"/>
  <c r="H12" i="13"/>
  <c r="G12" i="13"/>
  <c r="F12" i="13"/>
  <c r="E12" i="13"/>
  <c r="D12" i="13"/>
  <c r="C12" i="13"/>
  <c r="Y11" i="13"/>
  <c r="X11" i="13"/>
  <c r="W11" i="13"/>
  <c r="V11" i="13"/>
  <c r="U11" i="13"/>
  <c r="T11" i="13"/>
  <c r="S11" i="13"/>
  <c r="R11" i="13"/>
  <c r="Q11" i="13"/>
  <c r="P11" i="13"/>
  <c r="O11" i="13"/>
  <c r="AD11" i="13" s="1"/>
  <c r="N11" i="13"/>
  <c r="AC11" i="13" s="1"/>
  <c r="M11" i="13"/>
  <c r="AB11" i="13" s="1"/>
  <c r="L11" i="13"/>
  <c r="AA11" i="13" s="1"/>
  <c r="K11" i="13"/>
  <c r="Z11" i="13" s="1"/>
  <c r="I11" i="13"/>
  <c r="H11" i="13"/>
  <c r="G11" i="13"/>
  <c r="F11" i="13"/>
  <c r="E11" i="13"/>
  <c r="D11" i="13"/>
  <c r="C11" i="13"/>
  <c r="Y10" i="13"/>
  <c r="X10" i="13"/>
  <c r="W10" i="13"/>
  <c r="V10" i="13"/>
  <c r="U10" i="13"/>
  <c r="T10" i="13"/>
  <c r="S10" i="13"/>
  <c r="R10" i="13"/>
  <c r="Q10" i="13"/>
  <c r="P10" i="13"/>
  <c r="O10" i="13"/>
  <c r="AD10" i="13" s="1"/>
  <c r="N10" i="13"/>
  <c r="AC10" i="13" s="1"/>
  <c r="M10" i="13"/>
  <c r="AB10" i="13" s="1"/>
  <c r="L10" i="13"/>
  <c r="AA10" i="13" s="1"/>
  <c r="K10" i="13"/>
  <c r="Z10" i="13" s="1"/>
  <c r="I10" i="13"/>
  <c r="H10" i="13"/>
  <c r="G10" i="13"/>
  <c r="F10" i="13"/>
  <c r="E10" i="13"/>
  <c r="D10" i="13"/>
  <c r="C10" i="13"/>
  <c r="Y9" i="13"/>
  <c r="X9" i="13"/>
  <c r="W9" i="13"/>
  <c r="V9" i="13"/>
  <c r="U9" i="13"/>
  <c r="T9" i="13"/>
  <c r="S9" i="13"/>
  <c r="R9" i="13"/>
  <c r="Q9" i="13"/>
  <c r="P9" i="13"/>
  <c r="O9" i="13"/>
  <c r="AD9" i="13" s="1"/>
  <c r="N9" i="13"/>
  <c r="AC9" i="13" s="1"/>
  <c r="M9" i="13"/>
  <c r="AB9" i="13" s="1"/>
  <c r="L9" i="13"/>
  <c r="AA9" i="13" s="1"/>
  <c r="K9" i="13"/>
  <c r="Z9" i="13" s="1"/>
  <c r="I9" i="13"/>
  <c r="H9" i="13"/>
  <c r="G9" i="13"/>
  <c r="F9" i="13"/>
  <c r="E9" i="13"/>
  <c r="D9" i="13"/>
  <c r="C9" i="13"/>
  <c r="Y8" i="13"/>
  <c r="X8" i="13"/>
  <c r="W8" i="13"/>
  <c r="V8" i="13"/>
  <c r="U8" i="13"/>
  <c r="T8" i="13"/>
  <c r="S8" i="13"/>
  <c r="R8" i="13"/>
  <c r="Q8" i="13"/>
  <c r="P8" i="13"/>
  <c r="O8" i="13"/>
  <c r="AD8" i="13" s="1"/>
  <c r="N8" i="13"/>
  <c r="AC8" i="13" s="1"/>
  <c r="M8" i="13"/>
  <c r="AB8" i="13" s="1"/>
  <c r="L8" i="13"/>
  <c r="AA8" i="13" s="1"/>
  <c r="K8" i="13"/>
  <c r="Z8" i="13" s="1"/>
  <c r="I8" i="13"/>
  <c r="H8" i="13"/>
  <c r="G8" i="13"/>
  <c r="F8" i="13"/>
  <c r="E8" i="13"/>
  <c r="D8" i="13"/>
  <c r="C8" i="13"/>
  <c r="Y7" i="13"/>
  <c r="X7" i="13"/>
  <c r="W7" i="13"/>
  <c r="V7" i="13"/>
  <c r="U7" i="13"/>
  <c r="T7" i="13"/>
  <c r="S7" i="13"/>
  <c r="R7" i="13"/>
  <c r="Q7" i="13"/>
  <c r="P7" i="13"/>
  <c r="O7" i="13"/>
  <c r="AD7" i="13" s="1"/>
  <c r="N7" i="13"/>
  <c r="AC7" i="13" s="1"/>
  <c r="M7" i="13"/>
  <c r="AB7" i="13" s="1"/>
  <c r="L7" i="13"/>
  <c r="AA7" i="13" s="1"/>
  <c r="K7" i="13"/>
  <c r="Z7" i="13" s="1"/>
  <c r="I7" i="13"/>
  <c r="H7" i="13"/>
  <c r="G7" i="13"/>
  <c r="F7" i="13"/>
  <c r="E7" i="13"/>
  <c r="D7" i="13"/>
  <c r="C7" i="13"/>
  <c r="Y6" i="13"/>
  <c r="X6" i="13"/>
  <c r="W6" i="13"/>
  <c r="V6" i="13"/>
  <c r="U6" i="13"/>
  <c r="T6" i="13"/>
  <c r="S6" i="13"/>
  <c r="R6" i="13"/>
  <c r="Q6" i="13"/>
  <c r="P6" i="13"/>
  <c r="O6" i="13"/>
  <c r="AD6" i="13" s="1"/>
  <c r="N6" i="13"/>
  <c r="AC6" i="13" s="1"/>
  <c r="M6" i="13"/>
  <c r="AB6" i="13" s="1"/>
  <c r="L6" i="13"/>
  <c r="AA6" i="13" s="1"/>
  <c r="K6" i="13"/>
  <c r="Z6" i="13" s="1"/>
  <c r="H6" i="13"/>
  <c r="G6" i="13"/>
  <c r="F6" i="13"/>
  <c r="E6" i="13"/>
  <c r="D6" i="13"/>
  <c r="C6" i="13"/>
  <c r="Y89" i="11" l="1"/>
  <c r="X89" i="11"/>
  <c r="W89" i="11"/>
  <c r="V89" i="11"/>
  <c r="U89" i="11"/>
  <c r="T89" i="11"/>
  <c r="S89" i="11"/>
  <c r="R89" i="11"/>
  <c r="Q89" i="11"/>
  <c r="P89" i="11"/>
  <c r="O89" i="11"/>
  <c r="AD89" i="11" s="1"/>
  <c r="N89" i="11"/>
  <c r="AC89" i="11" s="1"/>
  <c r="M89" i="11"/>
  <c r="AB89" i="11" s="1"/>
  <c r="L89" i="11"/>
  <c r="AA89" i="11" s="1"/>
  <c r="K89" i="11"/>
  <c r="Z89" i="11" s="1"/>
  <c r="I89" i="11"/>
  <c r="H89" i="11"/>
  <c r="G89" i="11"/>
  <c r="F89" i="11"/>
  <c r="E89" i="11"/>
  <c r="D89" i="11"/>
  <c r="C89" i="11"/>
  <c r="Y88" i="11"/>
  <c r="X88" i="11"/>
  <c r="W88" i="11"/>
  <c r="V88" i="11"/>
  <c r="U88" i="11"/>
  <c r="T88" i="11"/>
  <c r="S88" i="11"/>
  <c r="R88" i="11"/>
  <c r="Q88" i="11"/>
  <c r="P88" i="11"/>
  <c r="O88" i="11"/>
  <c r="AD88" i="11" s="1"/>
  <c r="N88" i="11"/>
  <c r="AC88" i="11" s="1"/>
  <c r="M88" i="11"/>
  <c r="AB88" i="11" s="1"/>
  <c r="L88" i="11"/>
  <c r="AA88" i="11" s="1"/>
  <c r="K88" i="11"/>
  <c r="Z88" i="11" s="1"/>
  <c r="I88" i="11"/>
  <c r="H88" i="11"/>
  <c r="G88" i="11"/>
  <c r="F88" i="11"/>
  <c r="E88" i="11"/>
  <c r="D88" i="11"/>
  <c r="C88" i="11"/>
  <c r="Y87" i="11"/>
  <c r="X87" i="11"/>
  <c r="W87" i="11"/>
  <c r="V87" i="11"/>
  <c r="U87" i="11"/>
  <c r="T87" i="11"/>
  <c r="S87" i="11"/>
  <c r="R87" i="11"/>
  <c r="Q87" i="11"/>
  <c r="P87" i="11"/>
  <c r="O87" i="11"/>
  <c r="AD87" i="11" s="1"/>
  <c r="N87" i="11"/>
  <c r="AC87" i="11" s="1"/>
  <c r="M87" i="11"/>
  <c r="AB87" i="11" s="1"/>
  <c r="L87" i="11"/>
  <c r="AA87" i="11" s="1"/>
  <c r="K87" i="11"/>
  <c r="Z87" i="11" s="1"/>
  <c r="I87" i="11"/>
  <c r="H87" i="11"/>
  <c r="G87" i="11"/>
  <c r="F87" i="11"/>
  <c r="E87" i="11"/>
  <c r="D87" i="11"/>
  <c r="C87" i="11"/>
  <c r="Y86" i="11"/>
  <c r="X86" i="11"/>
  <c r="W86" i="11"/>
  <c r="V86" i="11"/>
  <c r="U86" i="11"/>
  <c r="T86" i="11"/>
  <c r="S86" i="11"/>
  <c r="R86" i="11"/>
  <c r="Q86" i="11"/>
  <c r="P86" i="11"/>
  <c r="O86" i="11"/>
  <c r="AD86" i="11" s="1"/>
  <c r="N86" i="11"/>
  <c r="AC86" i="11" s="1"/>
  <c r="M86" i="11"/>
  <c r="AB86" i="11" s="1"/>
  <c r="L86" i="11"/>
  <c r="AA86" i="11" s="1"/>
  <c r="K86" i="11"/>
  <c r="Z86" i="11" s="1"/>
  <c r="I86" i="11"/>
  <c r="H86" i="11"/>
  <c r="G86" i="11"/>
  <c r="F86" i="11"/>
  <c r="E86" i="11"/>
  <c r="D86" i="11"/>
  <c r="C86" i="11"/>
  <c r="Y85" i="11"/>
  <c r="X85" i="11"/>
  <c r="W85" i="11"/>
  <c r="V85" i="11"/>
  <c r="U85" i="11"/>
  <c r="T85" i="11"/>
  <c r="S85" i="11"/>
  <c r="R85" i="11"/>
  <c r="Q85" i="11"/>
  <c r="P85" i="11"/>
  <c r="O85" i="11"/>
  <c r="AD85" i="11" s="1"/>
  <c r="N85" i="11"/>
  <c r="AC85" i="11" s="1"/>
  <c r="M85" i="11"/>
  <c r="AB85" i="11" s="1"/>
  <c r="L85" i="11"/>
  <c r="AA85" i="11" s="1"/>
  <c r="K85" i="11"/>
  <c r="Z85" i="11" s="1"/>
  <c r="I85" i="11"/>
  <c r="H85" i="11"/>
  <c r="G85" i="11"/>
  <c r="F85" i="11"/>
  <c r="E85" i="11"/>
  <c r="D85" i="11"/>
  <c r="C85" i="11"/>
  <c r="Y84" i="11"/>
  <c r="X84" i="11"/>
  <c r="W84" i="11"/>
  <c r="V84" i="11"/>
  <c r="U84" i="11"/>
  <c r="T84" i="11"/>
  <c r="S84" i="11"/>
  <c r="R84" i="11"/>
  <c r="Q84" i="11"/>
  <c r="P84" i="11"/>
  <c r="O84" i="11"/>
  <c r="AD84" i="11" s="1"/>
  <c r="N84" i="11"/>
  <c r="AC84" i="11" s="1"/>
  <c r="M84" i="11"/>
  <c r="AB84" i="11" s="1"/>
  <c r="L84" i="11"/>
  <c r="AA84" i="11" s="1"/>
  <c r="K84" i="11"/>
  <c r="Z84" i="11" s="1"/>
  <c r="I84" i="11"/>
  <c r="H84" i="11"/>
  <c r="G84" i="11"/>
  <c r="F84" i="11"/>
  <c r="E84" i="11"/>
  <c r="D84" i="11"/>
  <c r="C84" i="11"/>
  <c r="Y83" i="11"/>
  <c r="X83" i="11"/>
  <c r="W83" i="11"/>
  <c r="V83" i="11"/>
  <c r="U83" i="11"/>
  <c r="T83" i="11"/>
  <c r="S83" i="11"/>
  <c r="R83" i="11"/>
  <c r="Q83" i="11"/>
  <c r="P83" i="11"/>
  <c r="O83" i="11"/>
  <c r="AD83" i="11" s="1"/>
  <c r="N83" i="11"/>
  <c r="AC83" i="11" s="1"/>
  <c r="M83" i="11"/>
  <c r="AB83" i="11" s="1"/>
  <c r="L83" i="11"/>
  <c r="AA83" i="11" s="1"/>
  <c r="K83" i="11"/>
  <c r="Z83" i="11" s="1"/>
  <c r="I83" i="11"/>
  <c r="H83" i="11"/>
  <c r="G83" i="11"/>
  <c r="F83" i="11"/>
  <c r="E83" i="11"/>
  <c r="D83" i="11"/>
  <c r="C83" i="11"/>
  <c r="Y82" i="11"/>
  <c r="X82" i="11"/>
  <c r="W82" i="11"/>
  <c r="V82" i="11"/>
  <c r="U82" i="11"/>
  <c r="T82" i="11"/>
  <c r="S82" i="11"/>
  <c r="R82" i="11"/>
  <c r="Q82" i="11"/>
  <c r="P82" i="11"/>
  <c r="O82" i="11"/>
  <c r="AD82" i="11" s="1"/>
  <c r="N82" i="11"/>
  <c r="AC82" i="11" s="1"/>
  <c r="M82" i="11"/>
  <c r="AB82" i="11" s="1"/>
  <c r="L82" i="11"/>
  <c r="AA82" i="11" s="1"/>
  <c r="K82" i="11"/>
  <c r="Z82" i="11" s="1"/>
  <c r="I82" i="11"/>
  <c r="H82" i="11"/>
  <c r="G82" i="11"/>
  <c r="F82" i="11"/>
  <c r="E82" i="11"/>
  <c r="D82" i="11"/>
  <c r="C82" i="11"/>
  <c r="Y81" i="11"/>
  <c r="X81" i="11"/>
  <c r="W81" i="11"/>
  <c r="V81" i="11"/>
  <c r="U81" i="11"/>
  <c r="T81" i="11"/>
  <c r="S81" i="11"/>
  <c r="R81" i="11"/>
  <c r="Q81" i="11"/>
  <c r="P81" i="11"/>
  <c r="O81" i="11"/>
  <c r="AD81" i="11" s="1"/>
  <c r="N81" i="11"/>
  <c r="AC81" i="11" s="1"/>
  <c r="M81" i="11"/>
  <c r="AB81" i="11" s="1"/>
  <c r="L81" i="11"/>
  <c r="AA81" i="11" s="1"/>
  <c r="K81" i="11"/>
  <c r="Z81" i="11" s="1"/>
  <c r="I81" i="11"/>
  <c r="H81" i="11"/>
  <c r="G81" i="11"/>
  <c r="F81" i="11"/>
  <c r="E81" i="11"/>
  <c r="D81" i="11"/>
  <c r="C81" i="11"/>
  <c r="Y80" i="11"/>
  <c r="X80" i="11"/>
  <c r="W80" i="11"/>
  <c r="V80" i="11"/>
  <c r="U80" i="11"/>
  <c r="T80" i="11"/>
  <c r="S80" i="11"/>
  <c r="R80" i="11"/>
  <c r="Q80" i="11"/>
  <c r="P80" i="11"/>
  <c r="O80" i="11"/>
  <c r="AD80" i="11" s="1"/>
  <c r="N80" i="11"/>
  <c r="AC80" i="11" s="1"/>
  <c r="M80" i="11"/>
  <c r="AB80" i="11" s="1"/>
  <c r="L80" i="11"/>
  <c r="AA80" i="11" s="1"/>
  <c r="K80" i="11"/>
  <c r="Z80" i="11" s="1"/>
  <c r="I80" i="11"/>
  <c r="H80" i="11"/>
  <c r="G80" i="11"/>
  <c r="F80" i="11"/>
  <c r="E80" i="11"/>
  <c r="D80" i="11"/>
  <c r="C80" i="11"/>
  <c r="Y79" i="11"/>
  <c r="X79" i="11"/>
  <c r="W79" i="11"/>
  <c r="V79" i="11"/>
  <c r="U79" i="11"/>
  <c r="T79" i="11"/>
  <c r="S79" i="11"/>
  <c r="R79" i="11"/>
  <c r="Q79" i="11"/>
  <c r="P79" i="11"/>
  <c r="O79" i="11"/>
  <c r="AD79" i="11" s="1"/>
  <c r="N79" i="11"/>
  <c r="AC79" i="11" s="1"/>
  <c r="M79" i="11"/>
  <c r="AB79" i="11" s="1"/>
  <c r="L79" i="11"/>
  <c r="AA79" i="11" s="1"/>
  <c r="K79" i="11"/>
  <c r="Z79" i="11" s="1"/>
  <c r="I79" i="11"/>
  <c r="H79" i="11"/>
  <c r="G79" i="11"/>
  <c r="F79" i="11"/>
  <c r="E79" i="11"/>
  <c r="D79" i="11"/>
  <c r="C79" i="11"/>
  <c r="Y78" i="11"/>
  <c r="X78" i="11"/>
  <c r="W78" i="11"/>
  <c r="V78" i="11"/>
  <c r="U78" i="11"/>
  <c r="T78" i="11"/>
  <c r="S78" i="11"/>
  <c r="R78" i="11"/>
  <c r="Q78" i="11"/>
  <c r="P78" i="11"/>
  <c r="O78" i="11"/>
  <c r="AD78" i="11" s="1"/>
  <c r="N78" i="11"/>
  <c r="AC78" i="11" s="1"/>
  <c r="M78" i="11"/>
  <c r="AB78" i="11" s="1"/>
  <c r="L78" i="11"/>
  <c r="AA78" i="11" s="1"/>
  <c r="K78" i="11"/>
  <c r="Z78" i="11" s="1"/>
  <c r="I78" i="11"/>
  <c r="H78" i="11"/>
  <c r="G78" i="11"/>
  <c r="F78" i="11"/>
  <c r="E78" i="11"/>
  <c r="D78" i="11"/>
  <c r="C78" i="11"/>
  <c r="Y77" i="11"/>
  <c r="X77" i="11"/>
  <c r="W77" i="11"/>
  <c r="V77" i="11"/>
  <c r="U77" i="11"/>
  <c r="T77" i="11"/>
  <c r="S77" i="11"/>
  <c r="R77" i="11"/>
  <c r="Q77" i="11"/>
  <c r="P77" i="11"/>
  <c r="O77" i="11"/>
  <c r="AD77" i="11" s="1"/>
  <c r="N77" i="11"/>
  <c r="AC77" i="11" s="1"/>
  <c r="M77" i="11"/>
  <c r="AB77" i="11" s="1"/>
  <c r="L77" i="11"/>
  <c r="AA77" i="11" s="1"/>
  <c r="K77" i="11"/>
  <c r="Z77" i="11" s="1"/>
  <c r="I77" i="11"/>
  <c r="H77" i="11"/>
  <c r="G77" i="11"/>
  <c r="F77" i="11"/>
  <c r="E77" i="11"/>
  <c r="D77" i="11"/>
  <c r="C77" i="11"/>
  <c r="Y76" i="11"/>
  <c r="X76" i="11"/>
  <c r="W76" i="11"/>
  <c r="V76" i="11"/>
  <c r="U76" i="11"/>
  <c r="T76" i="11"/>
  <c r="S76" i="11"/>
  <c r="R76" i="11"/>
  <c r="Q76" i="11"/>
  <c r="P76" i="11"/>
  <c r="O76" i="11"/>
  <c r="AD76" i="11" s="1"/>
  <c r="N76" i="11"/>
  <c r="AC76" i="11" s="1"/>
  <c r="M76" i="11"/>
  <c r="AB76" i="11" s="1"/>
  <c r="L76" i="11"/>
  <c r="AA76" i="11" s="1"/>
  <c r="K76" i="11"/>
  <c r="Z76" i="11" s="1"/>
  <c r="I76" i="11"/>
  <c r="H76" i="11"/>
  <c r="G76" i="11"/>
  <c r="F76" i="11"/>
  <c r="E76" i="11"/>
  <c r="D76" i="11"/>
  <c r="C76" i="11"/>
  <c r="Y75" i="11"/>
  <c r="X75" i="11"/>
  <c r="W75" i="11"/>
  <c r="V75" i="11"/>
  <c r="U75" i="11"/>
  <c r="T75" i="11"/>
  <c r="S75" i="11"/>
  <c r="R75" i="11"/>
  <c r="Q75" i="11"/>
  <c r="P75" i="11"/>
  <c r="O75" i="11"/>
  <c r="AD75" i="11" s="1"/>
  <c r="N75" i="11"/>
  <c r="AC75" i="11" s="1"/>
  <c r="M75" i="11"/>
  <c r="AB75" i="11" s="1"/>
  <c r="L75" i="11"/>
  <c r="AA75" i="11" s="1"/>
  <c r="K75" i="11"/>
  <c r="Z75" i="11" s="1"/>
  <c r="I75" i="11"/>
  <c r="H75" i="11"/>
  <c r="G75" i="11"/>
  <c r="F75" i="11"/>
  <c r="E75" i="11"/>
  <c r="D75" i="11"/>
  <c r="C75" i="11"/>
  <c r="Y74" i="11"/>
  <c r="X74" i="11"/>
  <c r="W74" i="11"/>
  <c r="V74" i="11"/>
  <c r="U74" i="11"/>
  <c r="T74" i="11"/>
  <c r="S74" i="11"/>
  <c r="R74" i="11"/>
  <c r="Q74" i="11"/>
  <c r="P74" i="11"/>
  <c r="O74" i="11"/>
  <c r="AD74" i="11" s="1"/>
  <c r="N74" i="11"/>
  <c r="AC74" i="11" s="1"/>
  <c r="M74" i="11"/>
  <c r="AB74" i="11" s="1"/>
  <c r="L74" i="11"/>
  <c r="AA74" i="11" s="1"/>
  <c r="K74" i="11"/>
  <c r="Z74" i="11" s="1"/>
  <c r="I74" i="11"/>
  <c r="H74" i="11"/>
  <c r="G74" i="11"/>
  <c r="F74" i="11"/>
  <c r="E74" i="11"/>
  <c r="D74" i="11"/>
  <c r="C74" i="11"/>
  <c r="Y73" i="11"/>
  <c r="X73" i="11"/>
  <c r="W73" i="11"/>
  <c r="V73" i="11"/>
  <c r="U73" i="11"/>
  <c r="T73" i="11"/>
  <c r="S73" i="11"/>
  <c r="R73" i="11"/>
  <c r="Q73" i="11"/>
  <c r="P73" i="11"/>
  <c r="O73" i="11"/>
  <c r="AD73" i="11" s="1"/>
  <c r="N73" i="11"/>
  <c r="AC73" i="11" s="1"/>
  <c r="M73" i="11"/>
  <c r="AB73" i="11" s="1"/>
  <c r="L73" i="11"/>
  <c r="AA73" i="11" s="1"/>
  <c r="K73" i="11"/>
  <c r="Z73" i="11" s="1"/>
  <c r="I73" i="11"/>
  <c r="H73" i="11"/>
  <c r="G73" i="11"/>
  <c r="F73" i="11"/>
  <c r="E73" i="11"/>
  <c r="D73" i="11"/>
  <c r="C73" i="11"/>
  <c r="Y72" i="11"/>
  <c r="X72" i="11"/>
  <c r="W72" i="11"/>
  <c r="V72" i="11"/>
  <c r="U72" i="11"/>
  <c r="T72" i="11"/>
  <c r="S72" i="11"/>
  <c r="R72" i="11"/>
  <c r="Q72" i="11"/>
  <c r="P72" i="11"/>
  <c r="O72" i="11"/>
  <c r="AD72" i="11" s="1"/>
  <c r="N72" i="11"/>
  <c r="AC72" i="11" s="1"/>
  <c r="M72" i="11"/>
  <c r="AB72" i="11" s="1"/>
  <c r="L72" i="11"/>
  <c r="AA72" i="11" s="1"/>
  <c r="K72" i="11"/>
  <c r="Z72" i="11" s="1"/>
  <c r="I72" i="11"/>
  <c r="H72" i="11"/>
  <c r="G72" i="11"/>
  <c r="F72" i="11"/>
  <c r="E72" i="11"/>
  <c r="D72" i="11"/>
  <c r="C72" i="11"/>
  <c r="Y71" i="11"/>
  <c r="X71" i="11"/>
  <c r="W71" i="11"/>
  <c r="V71" i="11"/>
  <c r="U71" i="11"/>
  <c r="T71" i="11"/>
  <c r="S71" i="11"/>
  <c r="R71" i="11"/>
  <c r="Q71" i="11"/>
  <c r="P71" i="11"/>
  <c r="O71" i="11"/>
  <c r="AD71" i="11" s="1"/>
  <c r="N71" i="11"/>
  <c r="AC71" i="11" s="1"/>
  <c r="M71" i="11"/>
  <c r="AB71" i="11" s="1"/>
  <c r="L71" i="11"/>
  <c r="AA71" i="11" s="1"/>
  <c r="K71" i="11"/>
  <c r="Z71" i="11" s="1"/>
  <c r="I71" i="11"/>
  <c r="H71" i="11"/>
  <c r="G71" i="11"/>
  <c r="F71" i="11"/>
  <c r="E71" i="11"/>
  <c r="D71" i="11"/>
  <c r="C71" i="11"/>
  <c r="Y70" i="11"/>
  <c r="X70" i="11"/>
  <c r="W70" i="11"/>
  <c r="V70" i="11"/>
  <c r="U70" i="11"/>
  <c r="T70" i="11"/>
  <c r="S70" i="11"/>
  <c r="R70" i="11"/>
  <c r="Q70" i="11"/>
  <c r="P70" i="11"/>
  <c r="O70" i="11"/>
  <c r="AD70" i="11" s="1"/>
  <c r="N70" i="11"/>
  <c r="AC70" i="11" s="1"/>
  <c r="M70" i="11"/>
  <c r="AB70" i="11" s="1"/>
  <c r="L70" i="11"/>
  <c r="AA70" i="11" s="1"/>
  <c r="K70" i="11"/>
  <c r="Z70" i="11" s="1"/>
  <c r="I70" i="11"/>
  <c r="H70" i="11"/>
  <c r="G70" i="11"/>
  <c r="F70" i="11"/>
  <c r="E70" i="11"/>
  <c r="D70" i="11"/>
  <c r="C70" i="11"/>
  <c r="Y69" i="11"/>
  <c r="X69" i="11"/>
  <c r="W69" i="11"/>
  <c r="V69" i="11"/>
  <c r="U69" i="11"/>
  <c r="T69" i="11"/>
  <c r="S69" i="11"/>
  <c r="R69" i="11"/>
  <c r="Q69" i="11"/>
  <c r="P69" i="11"/>
  <c r="O69" i="11"/>
  <c r="AD69" i="11" s="1"/>
  <c r="N69" i="11"/>
  <c r="AC69" i="11" s="1"/>
  <c r="M69" i="11"/>
  <c r="AB69" i="11" s="1"/>
  <c r="L69" i="11"/>
  <c r="AA69" i="11" s="1"/>
  <c r="K69" i="11"/>
  <c r="Z69" i="11" s="1"/>
  <c r="I69" i="11"/>
  <c r="H69" i="11"/>
  <c r="G69" i="11"/>
  <c r="F69" i="11"/>
  <c r="E69" i="11"/>
  <c r="D69" i="11"/>
  <c r="C69" i="11"/>
  <c r="Y68" i="11"/>
  <c r="X68" i="11"/>
  <c r="W68" i="11"/>
  <c r="V68" i="11"/>
  <c r="U68" i="11"/>
  <c r="T68" i="11"/>
  <c r="S68" i="11"/>
  <c r="R68" i="11"/>
  <c r="Q68" i="11"/>
  <c r="P68" i="11"/>
  <c r="O68" i="11"/>
  <c r="AD68" i="11" s="1"/>
  <c r="N68" i="11"/>
  <c r="AC68" i="11" s="1"/>
  <c r="M68" i="11"/>
  <c r="AB68" i="11" s="1"/>
  <c r="L68" i="11"/>
  <c r="AA68" i="11" s="1"/>
  <c r="K68" i="11"/>
  <c r="Z68" i="11" s="1"/>
  <c r="I68" i="11"/>
  <c r="H68" i="11"/>
  <c r="G68" i="11"/>
  <c r="F68" i="11"/>
  <c r="E68" i="11"/>
  <c r="D68" i="11"/>
  <c r="C68" i="11"/>
  <c r="Y67" i="11"/>
  <c r="X67" i="11"/>
  <c r="W67" i="11"/>
  <c r="V67" i="11"/>
  <c r="U67" i="11"/>
  <c r="T67" i="11"/>
  <c r="S67" i="11"/>
  <c r="R67" i="11"/>
  <c r="Q67" i="11"/>
  <c r="P67" i="11"/>
  <c r="O67" i="11"/>
  <c r="AD67" i="11" s="1"/>
  <c r="N67" i="11"/>
  <c r="AC67" i="11" s="1"/>
  <c r="M67" i="11"/>
  <c r="AB67" i="11" s="1"/>
  <c r="L67" i="11"/>
  <c r="AA67" i="11" s="1"/>
  <c r="K67" i="11"/>
  <c r="Z67" i="11" s="1"/>
  <c r="I67" i="11"/>
  <c r="H67" i="11"/>
  <c r="G67" i="11"/>
  <c r="F67" i="11"/>
  <c r="E67" i="11"/>
  <c r="D67" i="11"/>
  <c r="C67" i="11"/>
  <c r="Y66" i="11"/>
  <c r="X66" i="11"/>
  <c r="W66" i="11"/>
  <c r="V66" i="11"/>
  <c r="U66" i="11"/>
  <c r="T66" i="11"/>
  <c r="S66" i="11"/>
  <c r="R66" i="11"/>
  <c r="Q66" i="11"/>
  <c r="P66" i="11"/>
  <c r="O66" i="11"/>
  <c r="AD66" i="11" s="1"/>
  <c r="N66" i="11"/>
  <c r="AC66" i="11" s="1"/>
  <c r="M66" i="11"/>
  <c r="AB66" i="11" s="1"/>
  <c r="L66" i="11"/>
  <c r="AA66" i="11" s="1"/>
  <c r="K66" i="11"/>
  <c r="Z66" i="11" s="1"/>
  <c r="I66" i="11"/>
  <c r="H66" i="11"/>
  <c r="G66" i="11"/>
  <c r="F66" i="11"/>
  <c r="E66" i="11"/>
  <c r="D66" i="11"/>
  <c r="C66" i="11"/>
  <c r="Y65" i="11"/>
  <c r="X65" i="11"/>
  <c r="W65" i="11"/>
  <c r="V65" i="11"/>
  <c r="U65" i="11"/>
  <c r="T65" i="11"/>
  <c r="S65" i="11"/>
  <c r="R65" i="11"/>
  <c r="Q65" i="11"/>
  <c r="P65" i="11"/>
  <c r="O65" i="11"/>
  <c r="AD65" i="11" s="1"/>
  <c r="N65" i="11"/>
  <c r="AC65" i="11" s="1"/>
  <c r="M65" i="11"/>
  <c r="AB65" i="11" s="1"/>
  <c r="L65" i="11"/>
  <c r="AA65" i="11" s="1"/>
  <c r="K65" i="11"/>
  <c r="Z65" i="11" s="1"/>
  <c r="I65" i="11"/>
  <c r="H65" i="11"/>
  <c r="G65" i="11"/>
  <c r="F65" i="11"/>
  <c r="E65" i="11"/>
  <c r="D65" i="11"/>
  <c r="C65" i="11"/>
  <c r="Y64" i="11"/>
  <c r="X64" i="11"/>
  <c r="W64" i="11"/>
  <c r="V64" i="11"/>
  <c r="U64" i="11"/>
  <c r="T64" i="11"/>
  <c r="S64" i="11"/>
  <c r="R64" i="11"/>
  <c r="Q64" i="11"/>
  <c r="P64" i="11"/>
  <c r="O64" i="11"/>
  <c r="AD64" i="11" s="1"/>
  <c r="N64" i="11"/>
  <c r="AC64" i="11" s="1"/>
  <c r="M64" i="11"/>
  <c r="AB64" i="11" s="1"/>
  <c r="L64" i="11"/>
  <c r="AA64" i="11" s="1"/>
  <c r="K64" i="11"/>
  <c r="Z64" i="11" s="1"/>
  <c r="I64" i="11"/>
  <c r="H64" i="11"/>
  <c r="G64" i="11"/>
  <c r="F64" i="11"/>
  <c r="E64" i="11"/>
  <c r="D64" i="11"/>
  <c r="C64" i="11"/>
  <c r="Y63" i="11"/>
  <c r="X63" i="11"/>
  <c r="W63" i="11"/>
  <c r="V63" i="11"/>
  <c r="U63" i="11"/>
  <c r="T63" i="11"/>
  <c r="S63" i="11"/>
  <c r="R63" i="11"/>
  <c r="Q63" i="11"/>
  <c r="P63" i="11"/>
  <c r="O63" i="11"/>
  <c r="AD63" i="11" s="1"/>
  <c r="N63" i="11"/>
  <c r="AC63" i="11" s="1"/>
  <c r="M63" i="11"/>
  <c r="AB63" i="11" s="1"/>
  <c r="L63" i="11"/>
  <c r="AA63" i="11" s="1"/>
  <c r="K63" i="11"/>
  <c r="Z63" i="11" s="1"/>
  <c r="I63" i="11"/>
  <c r="H63" i="11"/>
  <c r="G63" i="11"/>
  <c r="F63" i="11"/>
  <c r="E63" i="11"/>
  <c r="D63" i="11"/>
  <c r="C63" i="11"/>
  <c r="Y62" i="11"/>
  <c r="X62" i="11"/>
  <c r="W62" i="11"/>
  <c r="V62" i="11"/>
  <c r="U62" i="11"/>
  <c r="T62" i="11"/>
  <c r="S62" i="11"/>
  <c r="R62" i="11"/>
  <c r="Q62" i="11"/>
  <c r="P62" i="11"/>
  <c r="O62" i="11"/>
  <c r="AD62" i="11" s="1"/>
  <c r="N62" i="11"/>
  <c r="AC62" i="11" s="1"/>
  <c r="M62" i="11"/>
  <c r="AB62" i="11" s="1"/>
  <c r="L62" i="11"/>
  <c r="AA62" i="11" s="1"/>
  <c r="K62" i="11"/>
  <c r="Z62" i="11" s="1"/>
  <c r="I62" i="11"/>
  <c r="H62" i="11"/>
  <c r="G62" i="11"/>
  <c r="F62" i="11"/>
  <c r="E62" i="11"/>
  <c r="D62" i="11"/>
  <c r="C62" i="11"/>
  <c r="Y61" i="11"/>
  <c r="X61" i="11"/>
  <c r="W61" i="11"/>
  <c r="V61" i="11"/>
  <c r="U61" i="11"/>
  <c r="T61" i="11"/>
  <c r="S61" i="11"/>
  <c r="R61" i="11"/>
  <c r="Q61" i="11"/>
  <c r="P61" i="11"/>
  <c r="O61" i="11"/>
  <c r="AD61" i="11" s="1"/>
  <c r="N61" i="11"/>
  <c r="AC61" i="11" s="1"/>
  <c r="M61" i="11"/>
  <c r="AB61" i="11" s="1"/>
  <c r="L61" i="11"/>
  <c r="AA61" i="11" s="1"/>
  <c r="K61" i="11"/>
  <c r="Z61" i="11" s="1"/>
  <c r="I61" i="11"/>
  <c r="H61" i="11"/>
  <c r="G61" i="11"/>
  <c r="F61" i="11"/>
  <c r="E61" i="11"/>
  <c r="D61" i="11"/>
  <c r="C61" i="11"/>
  <c r="Y60" i="11"/>
  <c r="X60" i="11"/>
  <c r="W60" i="11"/>
  <c r="V60" i="11"/>
  <c r="U60" i="11"/>
  <c r="T60" i="11"/>
  <c r="S60" i="11"/>
  <c r="R60" i="11"/>
  <c r="Q60" i="11"/>
  <c r="P60" i="11"/>
  <c r="O60" i="11"/>
  <c r="AD60" i="11" s="1"/>
  <c r="N60" i="11"/>
  <c r="AC60" i="11" s="1"/>
  <c r="M60" i="11"/>
  <c r="AB60" i="11" s="1"/>
  <c r="L60" i="11"/>
  <c r="AA60" i="11" s="1"/>
  <c r="K60" i="11"/>
  <c r="Z60" i="11" s="1"/>
  <c r="I60" i="11"/>
  <c r="H60" i="11"/>
  <c r="G60" i="11"/>
  <c r="F60" i="11"/>
  <c r="E60" i="11"/>
  <c r="D60" i="11"/>
  <c r="C60" i="11"/>
  <c r="Y56" i="11"/>
  <c r="X56" i="11"/>
  <c r="W56" i="11"/>
  <c r="V56" i="11"/>
  <c r="U56" i="11"/>
  <c r="T56" i="11"/>
  <c r="S56" i="11"/>
  <c r="R56" i="11"/>
  <c r="Q56" i="11"/>
  <c r="P56" i="11"/>
  <c r="O56" i="11"/>
  <c r="AD56" i="11" s="1"/>
  <c r="N56" i="11"/>
  <c r="AC56" i="11" s="1"/>
  <c r="M56" i="11"/>
  <c r="AB56" i="11" s="1"/>
  <c r="L56" i="11"/>
  <c r="AA56" i="11" s="1"/>
  <c r="K56" i="11"/>
  <c r="Z56" i="11" s="1"/>
  <c r="I56" i="11"/>
  <c r="H56" i="11"/>
  <c r="G56" i="11"/>
  <c r="F56" i="11"/>
  <c r="E56" i="11"/>
  <c r="D56" i="11"/>
  <c r="C56" i="11"/>
  <c r="Y55" i="11"/>
  <c r="X55" i="11"/>
  <c r="W55" i="11"/>
  <c r="V55" i="11"/>
  <c r="U55" i="11"/>
  <c r="T55" i="11"/>
  <c r="S55" i="11"/>
  <c r="R55" i="11"/>
  <c r="Q55" i="11"/>
  <c r="P55" i="11"/>
  <c r="O55" i="11"/>
  <c r="AD55" i="11" s="1"/>
  <c r="N55" i="11"/>
  <c r="AC55" i="11" s="1"/>
  <c r="M55" i="11"/>
  <c r="AB55" i="11" s="1"/>
  <c r="L55" i="11"/>
  <c r="AA55" i="11" s="1"/>
  <c r="K55" i="11"/>
  <c r="Z55" i="11" s="1"/>
  <c r="I55" i="11"/>
  <c r="H55" i="11"/>
  <c r="G55" i="11"/>
  <c r="F55" i="11"/>
  <c r="E55" i="11"/>
  <c r="D55" i="11"/>
  <c r="C55" i="11"/>
  <c r="Y53" i="11"/>
  <c r="X53" i="11"/>
  <c r="W53" i="11"/>
  <c r="V53" i="11"/>
  <c r="U53" i="11"/>
  <c r="T53" i="11"/>
  <c r="S53" i="11"/>
  <c r="R53" i="11"/>
  <c r="Q53" i="11"/>
  <c r="P53" i="11"/>
  <c r="O53" i="11"/>
  <c r="AD53" i="11" s="1"/>
  <c r="N53" i="11"/>
  <c r="AC53" i="11" s="1"/>
  <c r="M53" i="11"/>
  <c r="AB53" i="11" s="1"/>
  <c r="L53" i="11"/>
  <c r="AA53" i="11" s="1"/>
  <c r="K53" i="11"/>
  <c r="Z53" i="11" s="1"/>
  <c r="I53" i="11"/>
  <c r="H53" i="11"/>
  <c r="G53" i="11"/>
  <c r="F53" i="11"/>
  <c r="E53" i="11"/>
  <c r="D53" i="11"/>
  <c r="C53" i="11"/>
  <c r="Y52" i="11"/>
  <c r="X52" i="11"/>
  <c r="W52" i="11"/>
  <c r="V52" i="11"/>
  <c r="U52" i="11"/>
  <c r="T52" i="11"/>
  <c r="S52" i="11"/>
  <c r="R52" i="11"/>
  <c r="Q52" i="11"/>
  <c r="P52" i="11"/>
  <c r="O52" i="11"/>
  <c r="AD52" i="11" s="1"/>
  <c r="N52" i="11"/>
  <c r="AC52" i="11" s="1"/>
  <c r="M52" i="11"/>
  <c r="AB52" i="11" s="1"/>
  <c r="L52" i="11"/>
  <c r="AA52" i="11" s="1"/>
  <c r="K52" i="11"/>
  <c r="Z52" i="11" s="1"/>
  <c r="I52" i="11"/>
  <c r="H52" i="11"/>
  <c r="G52" i="11"/>
  <c r="F52" i="11"/>
  <c r="E52" i="11"/>
  <c r="D52" i="11"/>
  <c r="C52" i="11"/>
  <c r="Y51" i="11"/>
  <c r="X51" i="11"/>
  <c r="W51" i="11"/>
  <c r="V51" i="11"/>
  <c r="U51" i="11"/>
  <c r="T51" i="11"/>
  <c r="S51" i="11"/>
  <c r="R51" i="11"/>
  <c r="Q51" i="11"/>
  <c r="P51" i="11"/>
  <c r="O51" i="11"/>
  <c r="AD51" i="11" s="1"/>
  <c r="N51" i="11"/>
  <c r="AC51" i="11" s="1"/>
  <c r="M51" i="11"/>
  <c r="AB51" i="11" s="1"/>
  <c r="L51" i="11"/>
  <c r="AA51" i="11" s="1"/>
  <c r="K51" i="11"/>
  <c r="Z51" i="11" s="1"/>
  <c r="I51" i="11"/>
  <c r="H51" i="11"/>
  <c r="G51" i="11"/>
  <c r="F51" i="11"/>
  <c r="E51" i="11"/>
  <c r="D51" i="11"/>
  <c r="C51" i="11"/>
  <c r="Y50" i="11"/>
  <c r="X50" i="11"/>
  <c r="W50" i="11"/>
  <c r="V50" i="11"/>
  <c r="U50" i="11"/>
  <c r="T50" i="11"/>
  <c r="S50" i="11"/>
  <c r="R50" i="11"/>
  <c r="Q50" i="11"/>
  <c r="P50" i="11"/>
  <c r="O50" i="11"/>
  <c r="AD50" i="11" s="1"/>
  <c r="N50" i="11"/>
  <c r="AC50" i="11" s="1"/>
  <c r="M50" i="11"/>
  <c r="AB50" i="11" s="1"/>
  <c r="L50" i="11"/>
  <c r="AA50" i="11" s="1"/>
  <c r="K50" i="11"/>
  <c r="Z50" i="11" s="1"/>
  <c r="I50" i="11"/>
  <c r="H50" i="11"/>
  <c r="G50" i="11"/>
  <c r="F50" i="11"/>
  <c r="E50" i="11"/>
  <c r="D50" i="11"/>
  <c r="C50" i="11"/>
  <c r="Y49" i="11"/>
  <c r="X49" i="11"/>
  <c r="W49" i="11"/>
  <c r="V49" i="11"/>
  <c r="U49" i="11"/>
  <c r="T49" i="11"/>
  <c r="S49" i="11"/>
  <c r="R49" i="11"/>
  <c r="Q49" i="11"/>
  <c r="P49" i="11"/>
  <c r="O49" i="11"/>
  <c r="AD49" i="11" s="1"/>
  <c r="N49" i="11"/>
  <c r="AC49" i="11" s="1"/>
  <c r="M49" i="11"/>
  <c r="AB49" i="11" s="1"/>
  <c r="L49" i="11"/>
  <c r="AA49" i="11" s="1"/>
  <c r="K49" i="11"/>
  <c r="Z49" i="11" s="1"/>
  <c r="I49" i="11"/>
  <c r="H49" i="11"/>
  <c r="G49" i="11"/>
  <c r="F49" i="11"/>
  <c r="E49" i="11"/>
  <c r="D49" i="11"/>
  <c r="C49" i="11"/>
  <c r="Y48" i="11"/>
  <c r="X48" i="11"/>
  <c r="W48" i="11"/>
  <c r="V48" i="11"/>
  <c r="U48" i="11"/>
  <c r="T48" i="11"/>
  <c r="S48" i="11"/>
  <c r="R48" i="11"/>
  <c r="Q48" i="11"/>
  <c r="P48" i="11"/>
  <c r="O48" i="11"/>
  <c r="AD48" i="11" s="1"/>
  <c r="N48" i="11"/>
  <c r="AC48" i="11" s="1"/>
  <c r="M48" i="11"/>
  <c r="AB48" i="11" s="1"/>
  <c r="L48" i="11"/>
  <c r="AA48" i="11" s="1"/>
  <c r="K48" i="11"/>
  <c r="Z48" i="11" s="1"/>
  <c r="I48" i="11"/>
  <c r="H48" i="11"/>
  <c r="G48" i="11"/>
  <c r="F48" i="11"/>
  <c r="E48" i="11"/>
  <c r="D48" i="11"/>
  <c r="C48" i="11"/>
  <c r="Y47" i="11"/>
  <c r="X47" i="11"/>
  <c r="W47" i="11"/>
  <c r="V47" i="11"/>
  <c r="U47" i="11"/>
  <c r="T47" i="11"/>
  <c r="S47" i="11"/>
  <c r="R47" i="11"/>
  <c r="Q47" i="11"/>
  <c r="P47" i="11"/>
  <c r="O47" i="11"/>
  <c r="AD47" i="11" s="1"/>
  <c r="N47" i="11"/>
  <c r="AC47" i="11" s="1"/>
  <c r="M47" i="11"/>
  <c r="AB47" i="11" s="1"/>
  <c r="L47" i="11"/>
  <c r="AA47" i="11" s="1"/>
  <c r="K47" i="11"/>
  <c r="Z47" i="11" s="1"/>
  <c r="I47" i="11"/>
  <c r="H47" i="11"/>
  <c r="G47" i="11"/>
  <c r="F47" i="11"/>
  <c r="E47" i="11"/>
  <c r="D47" i="11"/>
  <c r="C47" i="11"/>
  <c r="Y46" i="11"/>
  <c r="X46" i="11"/>
  <c r="W46" i="11"/>
  <c r="V46" i="11"/>
  <c r="U46" i="11"/>
  <c r="T46" i="11"/>
  <c r="S46" i="11"/>
  <c r="R46" i="11"/>
  <c r="Q46" i="11"/>
  <c r="P46" i="11"/>
  <c r="O46" i="11"/>
  <c r="AD46" i="11" s="1"/>
  <c r="N46" i="11"/>
  <c r="AC46" i="11" s="1"/>
  <c r="M46" i="11"/>
  <c r="AB46" i="11" s="1"/>
  <c r="L46" i="11"/>
  <c r="AA46" i="11" s="1"/>
  <c r="K46" i="11"/>
  <c r="Z46" i="11" s="1"/>
  <c r="I46" i="11"/>
  <c r="H46" i="11"/>
  <c r="G46" i="11"/>
  <c r="F46" i="11"/>
  <c r="E46" i="11"/>
  <c r="D46" i="11"/>
  <c r="C46" i="11"/>
  <c r="Y45" i="11"/>
  <c r="X45" i="11"/>
  <c r="W45" i="11"/>
  <c r="V45" i="11"/>
  <c r="U45" i="11"/>
  <c r="T45" i="11"/>
  <c r="S45" i="11"/>
  <c r="R45" i="11"/>
  <c r="Q45" i="11"/>
  <c r="P45" i="11"/>
  <c r="O45" i="11"/>
  <c r="AD45" i="11" s="1"/>
  <c r="N45" i="11"/>
  <c r="AC45" i="11" s="1"/>
  <c r="M45" i="11"/>
  <c r="AB45" i="11" s="1"/>
  <c r="L45" i="11"/>
  <c r="AA45" i="11" s="1"/>
  <c r="K45" i="11"/>
  <c r="Z45" i="11" s="1"/>
  <c r="I45" i="11"/>
  <c r="H45" i="11"/>
  <c r="G45" i="11"/>
  <c r="F45" i="11"/>
  <c r="E45" i="11"/>
  <c r="D45" i="11"/>
  <c r="C45" i="11"/>
  <c r="Y44" i="11"/>
  <c r="X44" i="11"/>
  <c r="W44" i="11"/>
  <c r="V44" i="11"/>
  <c r="U44" i="11"/>
  <c r="T44" i="11"/>
  <c r="S44" i="11"/>
  <c r="R44" i="11"/>
  <c r="Q44" i="11"/>
  <c r="P44" i="11"/>
  <c r="O44" i="11"/>
  <c r="AD44" i="11" s="1"/>
  <c r="N44" i="11"/>
  <c r="AC44" i="11" s="1"/>
  <c r="M44" i="11"/>
  <c r="AB44" i="11" s="1"/>
  <c r="L44" i="11"/>
  <c r="AA44" i="11" s="1"/>
  <c r="K44" i="11"/>
  <c r="Z44" i="11" s="1"/>
  <c r="I44" i="11"/>
  <c r="H44" i="11"/>
  <c r="G44" i="11"/>
  <c r="F44" i="11"/>
  <c r="E44" i="11"/>
  <c r="D44" i="11"/>
  <c r="C44" i="11"/>
  <c r="Y43" i="11"/>
  <c r="X43" i="11"/>
  <c r="W43" i="11"/>
  <c r="V43" i="11"/>
  <c r="U43" i="11"/>
  <c r="T43" i="11"/>
  <c r="S43" i="11"/>
  <c r="R43" i="11"/>
  <c r="Q43" i="11"/>
  <c r="P43" i="11"/>
  <c r="O43" i="11"/>
  <c r="AD43" i="11" s="1"/>
  <c r="N43" i="11"/>
  <c r="AC43" i="11" s="1"/>
  <c r="M43" i="11"/>
  <c r="AB43" i="11" s="1"/>
  <c r="L43" i="11"/>
  <c r="AA43" i="11" s="1"/>
  <c r="K43" i="11"/>
  <c r="Z43" i="11" s="1"/>
  <c r="I43" i="11"/>
  <c r="H43" i="11"/>
  <c r="G43" i="11"/>
  <c r="F43" i="11"/>
  <c r="E43" i="11"/>
  <c r="D43" i="11"/>
  <c r="C43" i="11"/>
  <c r="Y42" i="11"/>
  <c r="X42" i="11"/>
  <c r="W42" i="11"/>
  <c r="V42" i="11"/>
  <c r="U42" i="11"/>
  <c r="T42" i="11"/>
  <c r="S42" i="11"/>
  <c r="R42" i="11"/>
  <c r="Q42" i="11"/>
  <c r="P42" i="11"/>
  <c r="O42" i="11"/>
  <c r="AD42" i="11" s="1"/>
  <c r="N42" i="11"/>
  <c r="AC42" i="11" s="1"/>
  <c r="M42" i="11"/>
  <c r="AB42" i="11" s="1"/>
  <c r="L42" i="11"/>
  <c r="AA42" i="11" s="1"/>
  <c r="K42" i="11"/>
  <c r="Z42" i="11" s="1"/>
  <c r="I42" i="11"/>
  <c r="H42" i="11"/>
  <c r="G42" i="11"/>
  <c r="F42" i="11"/>
  <c r="E42" i="11"/>
  <c r="D42" i="11"/>
  <c r="C42" i="11"/>
  <c r="Y41" i="11"/>
  <c r="X41" i="11"/>
  <c r="W41" i="11"/>
  <c r="V41" i="11"/>
  <c r="U41" i="11"/>
  <c r="T41" i="11"/>
  <c r="S41" i="11"/>
  <c r="R41" i="11"/>
  <c r="Q41" i="11"/>
  <c r="P41" i="11"/>
  <c r="O41" i="11"/>
  <c r="AD41" i="11" s="1"/>
  <c r="N41" i="11"/>
  <c r="AC41" i="11" s="1"/>
  <c r="M41" i="11"/>
  <c r="AB41" i="11" s="1"/>
  <c r="L41" i="11"/>
  <c r="AA41" i="11" s="1"/>
  <c r="K41" i="11"/>
  <c r="Z41" i="11" s="1"/>
  <c r="I41" i="11"/>
  <c r="H41" i="11"/>
  <c r="G41" i="11"/>
  <c r="F41" i="11"/>
  <c r="E41" i="11"/>
  <c r="D41" i="11"/>
  <c r="C41" i="11"/>
  <c r="Y40" i="11"/>
  <c r="X40" i="11"/>
  <c r="W40" i="11"/>
  <c r="V40" i="11"/>
  <c r="U40" i="11"/>
  <c r="T40" i="11"/>
  <c r="S40" i="11"/>
  <c r="R40" i="11"/>
  <c r="Q40" i="11"/>
  <c r="P40" i="11"/>
  <c r="O40" i="11"/>
  <c r="AD40" i="11" s="1"/>
  <c r="N40" i="11"/>
  <c r="AC40" i="11" s="1"/>
  <c r="M40" i="11"/>
  <c r="AB40" i="11" s="1"/>
  <c r="L40" i="11"/>
  <c r="AA40" i="11" s="1"/>
  <c r="K40" i="11"/>
  <c r="Z40" i="11" s="1"/>
  <c r="I40" i="11"/>
  <c r="H40" i="11"/>
  <c r="G40" i="11"/>
  <c r="F40" i="11"/>
  <c r="E40" i="11"/>
  <c r="D40" i="11"/>
  <c r="C40" i="11"/>
  <c r="Y39" i="11"/>
  <c r="X39" i="11"/>
  <c r="W39" i="11"/>
  <c r="V39" i="11"/>
  <c r="U39" i="11"/>
  <c r="T39" i="11"/>
  <c r="S39" i="11"/>
  <c r="R39" i="11"/>
  <c r="Q39" i="11"/>
  <c r="P39" i="11"/>
  <c r="O39" i="11"/>
  <c r="AD39" i="11" s="1"/>
  <c r="N39" i="11"/>
  <c r="AC39" i="11" s="1"/>
  <c r="M39" i="11"/>
  <c r="AB39" i="11" s="1"/>
  <c r="L39" i="11"/>
  <c r="AA39" i="11" s="1"/>
  <c r="K39" i="11"/>
  <c r="Z39" i="11" s="1"/>
  <c r="I39" i="11"/>
  <c r="H39" i="11"/>
  <c r="G39" i="11"/>
  <c r="F39" i="11"/>
  <c r="E39" i="11"/>
  <c r="D39" i="11"/>
  <c r="C39" i="11"/>
  <c r="Y38" i="11"/>
  <c r="X38" i="11"/>
  <c r="W38" i="11"/>
  <c r="V38" i="11"/>
  <c r="U38" i="11"/>
  <c r="T38" i="11"/>
  <c r="S38" i="11"/>
  <c r="R38" i="11"/>
  <c r="Q38" i="11"/>
  <c r="P38" i="11"/>
  <c r="O38" i="11"/>
  <c r="AD38" i="11" s="1"/>
  <c r="N38" i="11"/>
  <c r="AC38" i="11" s="1"/>
  <c r="M38" i="11"/>
  <c r="AB38" i="11" s="1"/>
  <c r="L38" i="11"/>
  <c r="AA38" i="11" s="1"/>
  <c r="K38" i="11"/>
  <c r="Z38" i="11" s="1"/>
  <c r="I38" i="11"/>
  <c r="H38" i="11"/>
  <c r="G38" i="11"/>
  <c r="F38" i="11"/>
  <c r="E38" i="11"/>
  <c r="D38" i="11"/>
  <c r="C38" i="11"/>
  <c r="Y37" i="11"/>
  <c r="X37" i="11"/>
  <c r="W37" i="11"/>
  <c r="V37" i="11"/>
  <c r="U37" i="11"/>
  <c r="T37" i="11"/>
  <c r="S37" i="11"/>
  <c r="R37" i="11"/>
  <c r="Q37" i="11"/>
  <c r="P37" i="11"/>
  <c r="O37" i="11"/>
  <c r="AD37" i="11" s="1"/>
  <c r="N37" i="11"/>
  <c r="AC37" i="11" s="1"/>
  <c r="M37" i="11"/>
  <c r="AB37" i="11" s="1"/>
  <c r="L37" i="11"/>
  <c r="AA37" i="11" s="1"/>
  <c r="K37" i="11"/>
  <c r="Z37" i="11" s="1"/>
  <c r="I37" i="11"/>
  <c r="H37" i="11"/>
  <c r="G37" i="11"/>
  <c r="F37" i="11"/>
  <c r="E37" i="11"/>
  <c r="D37" i="11"/>
  <c r="C37" i="11"/>
  <c r="Y36" i="11"/>
  <c r="X36" i="11"/>
  <c r="W36" i="11"/>
  <c r="V36" i="11"/>
  <c r="U36" i="11"/>
  <c r="T36" i="11"/>
  <c r="S36" i="11"/>
  <c r="R36" i="11"/>
  <c r="Q36" i="11"/>
  <c r="P36" i="11"/>
  <c r="O36" i="11"/>
  <c r="AD36" i="11" s="1"/>
  <c r="N36" i="11"/>
  <c r="AC36" i="11" s="1"/>
  <c r="M36" i="11"/>
  <c r="AB36" i="11" s="1"/>
  <c r="L36" i="11"/>
  <c r="AA36" i="11" s="1"/>
  <c r="K36" i="11"/>
  <c r="Z36" i="11" s="1"/>
  <c r="I36" i="11"/>
  <c r="H36" i="11"/>
  <c r="G36" i="11"/>
  <c r="F36" i="11"/>
  <c r="E36" i="11"/>
  <c r="D36" i="11"/>
  <c r="C36" i="11"/>
  <c r="Y35" i="11"/>
  <c r="X35" i="11"/>
  <c r="W35" i="11"/>
  <c r="V35" i="11"/>
  <c r="U35" i="11"/>
  <c r="T35" i="11"/>
  <c r="S35" i="11"/>
  <c r="R35" i="11"/>
  <c r="Q35" i="11"/>
  <c r="P35" i="11"/>
  <c r="O35" i="11"/>
  <c r="AD35" i="11" s="1"/>
  <c r="N35" i="11"/>
  <c r="AC35" i="11" s="1"/>
  <c r="M35" i="11"/>
  <c r="AB35" i="11" s="1"/>
  <c r="L35" i="11"/>
  <c r="AA35" i="11" s="1"/>
  <c r="K35" i="11"/>
  <c r="Z35" i="11" s="1"/>
  <c r="I35" i="11"/>
  <c r="H35" i="11"/>
  <c r="G35" i="11"/>
  <c r="F35" i="11"/>
  <c r="E35" i="11"/>
  <c r="D35" i="11"/>
  <c r="C35" i="11"/>
  <c r="Y34" i="11"/>
  <c r="X34" i="11"/>
  <c r="W34" i="11"/>
  <c r="V34" i="11"/>
  <c r="U34" i="11"/>
  <c r="T34" i="11"/>
  <c r="S34" i="11"/>
  <c r="R34" i="11"/>
  <c r="Q34" i="11"/>
  <c r="P34" i="11"/>
  <c r="O34" i="11"/>
  <c r="AD34" i="11" s="1"/>
  <c r="N34" i="11"/>
  <c r="AC34" i="11" s="1"/>
  <c r="M34" i="11"/>
  <c r="AB34" i="11" s="1"/>
  <c r="L34" i="11"/>
  <c r="AA34" i="11" s="1"/>
  <c r="K34" i="11"/>
  <c r="Z34" i="11" s="1"/>
  <c r="I34" i="11"/>
  <c r="H34" i="11"/>
  <c r="G34" i="11"/>
  <c r="F34" i="11"/>
  <c r="E34" i="11"/>
  <c r="D34" i="11"/>
  <c r="C34" i="11"/>
  <c r="Y33" i="11"/>
  <c r="X33" i="11"/>
  <c r="W33" i="11"/>
  <c r="V33" i="11"/>
  <c r="U33" i="11"/>
  <c r="T33" i="11"/>
  <c r="S33" i="11"/>
  <c r="R33" i="11"/>
  <c r="Q33" i="11"/>
  <c r="P33" i="11"/>
  <c r="O33" i="11"/>
  <c r="AD33" i="11" s="1"/>
  <c r="N33" i="11"/>
  <c r="AC33" i="11" s="1"/>
  <c r="M33" i="11"/>
  <c r="AB33" i="11" s="1"/>
  <c r="L33" i="11"/>
  <c r="AA33" i="11" s="1"/>
  <c r="K33" i="11"/>
  <c r="Z33" i="11" s="1"/>
  <c r="I33" i="11"/>
  <c r="H33" i="11"/>
  <c r="G33" i="11"/>
  <c r="F33" i="11"/>
  <c r="E33" i="11"/>
  <c r="D33" i="11"/>
  <c r="C33" i="11"/>
  <c r="Y32" i="11"/>
  <c r="X32" i="11"/>
  <c r="W32" i="11"/>
  <c r="V32" i="11"/>
  <c r="U32" i="11"/>
  <c r="T32" i="11"/>
  <c r="S32" i="11"/>
  <c r="R32" i="11"/>
  <c r="Q32" i="11"/>
  <c r="P32" i="11"/>
  <c r="O32" i="11"/>
  <c r="AD32" i="11" s="1"/>
  <c r="N32" i="11"/>
  <c r="AC32" i="11" s="1"/>
  <c r="M32" i="11"/>
  <c r="AB32" i="11" s="1"/>
  <c r="L32" i="11"/>
  <c r="AA32" i="11" s="1"/>
  <c r="K32" i="11"/>
  <c r="Z32" i="11" s="1"/>
  <c r="I32" i="11"/>
  <c r="H32" i="11"/>
  <c r="G32" i="11"/>
  <c r="F32" i="11"/>
  <c r="E32" i="11"/>
  <c r="D32" i="11"/>
  <c r="C32" i="11"/>
  <c r="Y31" i="11"/>
  <c r="X31" i="11"/>
  <c r="W31" i="11"/>
  <c r="V31" i="11"/>
  <c r="U31" i="11"/>
  <c r="T31" i="11"/>
  <c r="S31" i="11"/>
  <c r="R31" i="11"/>
  <c r="Q31" i="11"/>
  <c r="P31" i="11"/>
  <c r="O31" i="11"/>
  <c r="AD31" i="11" s="1"/>
  <c r="N31" i="11"/>
  <c r="AC31" i="11" s="1"/>
  <c r="M31" i="11"/>
  <c r="AB31" i="11" s="1"/>
  <c r="L31" i="11"/>
  <c r="AA31" i="11" s="1"/>
  <c r="K31" i="11"/>
  <c r="Z31" i="11" s="1"/>
  <c r="I31" i="11"/>
  <c r="H31" i="11"/>
  <c r="G31" i="11"/>
  <c r="F31" i="11"/>
  <c r="E31" i="11"/>
  <c r="D31" i="11"/>
  <c r="C31" i="11"/>
  <c r="Y30" i="11"/>
  <c r="X30" i="11"/>
  <c r="W30" i="11"/>
  <c r="V30" i="11"/>
  <c r="U30" i="11"/>
  <c r="T30" i="11"/>
  <c r="S30" i="11"/>
  <c r="R30" i="11"/>
  <c r="Q30" i="11"/>
  <c r="P30" i="11"/>
  <c r="O30" i="11"/>
  <c r="AD30" i="11" s="1"/>
  <c r="N30" i="11"/>
  <c r="AC30" i="11" s="1"/>
  <c r="M30" i="11"/>
  <c r="AB30" i="11" s="1"/>
  <c r="L30" i="11"/>
  <c r="AA30" i="11" s="1"/>
  <c r="K30" i="11"/>
  <c r="Z30" i="11" s="1"/>
  <c r="I30" i="11"/>
  <c r="H30" i="11"/>
  <c r="G30" i="11"/>
  <c r="F30" i="11"/>
  <c r="E30" i="11"/>
  <c r="D30" i="11"/>
  <c r="C30" i="11"/>
  <c r="Y29" i="11"/>
  <c r="X29" i="11"/>
  <c r="W29" i="11"/>
  <c r="V29" i="11"/>
  <c r="U29" i="11"/>
  <c r="T29" i="11"/>
  <c r="S29" i="11"/>
  <c r="R29" i="11"/>
  <c r="Q29" i="11"/>
  <c r="P29" i="11"/>
  <c r="O29" i="11"/>
  <c r="AD29" i="11" s="1"/>
  <c r="N29" i="11"/>
  <c r="AC29" i="11" s="1"/>
  <c r="M29" i="11"/>
  <c r="AB29" i="11" s="1"/>
  <c r="L29" i="11"/>
  <c r="AA29" i="11" s="1"/>
  <c r="K29" i="11"/>
  <c r="Z29" i="11" s="1"/>
  <c r="I29" i="11"/>
  <c r="H29" i="11"/>
  <c r="G29" i="11"/>
  <c r="F29" i="11"/>
  <c r="E29" i="11"/>
  <c r="D29" i="11"/>
  <c r="C29" i="11"/>
  <c r="Y28" i="11"/>
  <c r="X28" i="11"/>
  <c r="W28" i="11"/>
  <c r="V28" i="11"/>
  <c r="U28" i="11"/>
  <c r="T28" i="11"/>
  <c r="S28" i="11"/>
  <c r="R28" i="11"/>
  <c r="Q28" i="11"/>
  <c r="P28" i="11"/>
  <c r="O28" i="11"/>
  <c r="AD28" i="11" s="1"/>
  <c r="N28" i="11"/>
  <c r="AC28" i="11" s="1"/>
  <c r="M28" i="11"/>
  <c r="AB28" i="11" s="1"/>
  <c r="L28" i="11"/>
  <c r="AA28" i="11" s="1"/>
  <c r="K28" i="11"/>
  <c r="Z28" i="11" s="1"/>
  <c r="I28" i="11"/>
  <c r="H28" i="11"/>
  <c r="G28" i="11"/>
  <c r="F28" i="11"/>
  <c r="E28" i="11"/>
  <c r="D28" i="11"/>
  <c r="C28" i="11"/>
  <c r="Y27" i="11"/>
  <c r="X27" i="11"/>
  <c r="W27" i="11"/>
  <c r="V27" i="11"/>
  <c r="U27" i="11"/>
  <c r="T27" i="11"/>
  <c r="S27" i="11"/>
  <c r="R27" i="11"/>
  <c r="Q27" i="11"/>
  <c r="P27" i="11"/>
  <c r="O27" i="11"/>
  <c r="AD27" i="11" s="1"/>
  <c r="N27" i="11"/>
  <c r="AC27" i="11" s="1"/>
  <c r="M27" i="11"/>
  <c r="AB27" i="11" s="1"/>
  <c r="L27" i="11"/>
  <c r="AA27" i="11" s="1"/>
  <c r="K27" i="11"/>
  <c r="Z27" i="11" s="1"/>
  <c r="I27" i="11"/>
  <c r="H27" i="11"/>
  <c r="G27" i="11"/>
  <c r="F27" i="11"/>
  <c r="E27" i="11"/>
  <c r="D27" i="11"/>
  <c r="C27" i="11"/>
  <c r="Y26" i="11"/>
  <c r="X26" i="11"/>
  <c r="W26" i="11"/>
  <c r="V26" i="11"/>
  <c r="U26" i="11"/>
  <c r="T26" i="11"/>
  <c r="S26" i="11"/>
  <c r="R26" i="11"/>
  <c r="Q26" i="11"/>
  <c r="P26" i="11"/>
  <c r="O26" i="11"/>
  <c r="AD26" i="11" s="1"/>
  <c r="N26" i="11"/>
  <c r="AC26" i="11" s="1"/>
  <c r="M26" i="11"/>
  <c r="AB26" i="11" s="1"/>
  <c r="L26" i="11"/>
  <c r="AA26" i="11" s="1"/>
  <c r="K26" i="11"/>
  <c r="Z26" i="11" s="1"/>
  <c r="I26" i="11"/>
  <c r="H26" i="11"/>
  <c r="G26" i="11"/>
  <c r="F26" i="11"/>
  <c r="E26" i="11"/>
  <c r="D26" i="11"/>
  <c r="C26" i="11"/>
  <c r="Y25" i="11"/>
  <c r="X25" i="11"/>
  <c r="W25" i="11"/>
  <c r="V25" i="11"/>
  <c r="U25" i="11"/>
  <c r="T25" i="11"/>
  <c r="S25" i="11"/>
  <c r="R25" i="11"/>
  <c r="Q25" i="11"/>
  <c r="P25" i="11"/>
  <c r="O25" i="11"/>
  <c r="AD25" i="11" s="1"/>
  <c r="N25" i="11"/>
  <c r="AC25" i="11" s="1"/>
  <c r="M25" i="11"/>
  <c r="AB25" i="11" s="1"/>
  <c r="L25" i="11"/>
  <c r="AA25" i="11" s="1"/>
  <c r="K25" i="11"/>
  <c r="Z25" i="11" s="1"/>
  <c r="I25" i="11"/>
  <c r="H25" i="11"/>
  <c r="G25" i="11"/>
  <c r="F25" i="11"/>
  <c r="E25" i="11"/>
  <c r="D25" i="11"/>
  <c r="C25" i="11"/>
  <c r="Y24" i="11"/>
  <c r="X24" i="11"/>
  <c r="W24" i="11"/>
  <c r="V24" i="11"/>
  <c r="U24" i="11"/>
  <c r="T24" i="11"/>
  <c r="S24" i="11"/>
  <c r="R24" i="11"/>
  <c r="Q24" i="11"/>
  <c r="P24" i="11"/>
  <c r="O24" i="11"/>
  <c r="AD24" i="11" s="1"/>
  <c r="N24" i="11"/>
  <c r="AC24" i="11" s="1"/>
  <c r="M24" i="11"/>
  <c r="AB24" i="11" s="1"/>
  <c r="L24" i="11"/>
  <c r="AA24" i="11" s="1"/>
  <c r="K24" i="11"/>
  <c r="Z24" i="11" s="1"/>
  <c r="I24" i="11"/>
  <c r="H24" i="11"/>
  <c r="G24" i="11"/>
  <c r="F24" i="11"/>
  <c r="E24" i="11"/>
  <c r="D24" i="11"/>
  <c r="C24" i="11"/>
  <c r="Y23" i="11"/>
  <c r="X23" i="11"/>
  <c r="W23" i="11"/>
  <c r="V23" i="11"/>
  <c r="U23" i="11"/>
  <c r="T23" i="11"/>
  <c r="S23" i="11"/>
  <c r="R23" i="11"/>
  <c r="Q23" i="11"/>
  <c r="P23" i="11"/>
  <c r="O23" i="11"/>
  <c r="AD23" i="11" s="1"/>
  <c r="N23" i="11"/>
  <c r="AC23" i="11" s="1"/>
  <c r="M23" i="11"/>
  <c r="AB23" i="11" s="1"/>
  <c r="L23" i="11"/>
  <c r="AA23" i="11" s="1"/>
  <c r="K23" i="11"/>
  <c r="Z23" i="11" s="1"/>
  <c r="I23" i="11"/>
  <c r="H23" i="11"/>
  <c r="G23" i="11"/>
  <c r="F23" i="11"/>
  <c r="E23" i="11"/>
  <c r="D23" i="11"/>
  <c r="C23" i="11"/>
  <c r="Y22" i="11"/>
  <c r="X22" i="11"/>
  <c r="W22" i="11"/>
  <c r="V22" i="11"/>
  <c r="U22" i="11"/>
  <c r="T22" i="11"/>
  <c r="S22" i="11"/>
  <c r="R22" i="11"/>
  <c r="Q22" i="11"/>
  <c r="P22" i="11"/>
  <c r="O22" i="11"/>
  <c r="AD22" i="11" s="1"/>
  <c r="N22" i="11"/>
  <c r="AC22" i="11" s="1"/>
  <c r="M22" i="11"/>
  <c r="AB22" i="11" s="1"/>
  <c r="L22" i="11"/>
  <c r="AA22" i="11" s="1"/>
  <c r="K22" i="11"/>
  <c r="Z22" i="11" s="1"/>
  <c r="I22" i="11"/>
  <c r="H22" i="11"/>
  <c r="G22" i="11"/>
  <c r="F22" i="11"/>
  <c r="E22" i="11"/>
  <c r="D22" i="11"/>
  <c r="C22" i="11"/>
  <c r="Y21" i="11"/>
  <c r="X21" i="11"/>
  <c r="W21" i="11"/>
  <c r="V21" i="11"/>
  <c r="U21" i="11"/>
  <c r="T21" i="11"/>
  <c r="S21" i="11"/>
  <c r="R21" i="11"/>
  <c r="Q21" i="11"/>
  <c r="P21" i="11"/>
  <c r="O21" i="11"/>
  <c r="AD21" i="11" s="1"/>
  <c r="N21" i="11"/>
  <c r="AC21" i="11" s="1"/>
  <c r="M21" i="11"/>
  <c r="AB21" i="11" s="1"/>
  <c r="L21" i="11"/>
  <c r="AA21" i="11" s="1"/>
  <c r="K21" i="11"/>
  <c r="Z21" i="11" s="1"/>
  <c r="I21" i="11"/>
  <c r="H21" i="11"/>
  <c r="G21" i="11"/>
  <c r="F21" i="11"/>
  <c r="E21" i="11"/>
  <c r="D21" i="11"/>
  <c r="C21" i="11"/>
  <c r="Y20" i="11"/>
  <c r="X20" i="11"/>
  <c r="W20" i="11"/>
  <c r="V20" i="11"/>
  <c r="U20" i="11"/>
  <c r="T20" i="11"/>
  <c r="S20" i="11"/>
  <c r="R20" i="11"/>
  <c r="Q20" i="11"/>
  <c r="P20" i="11"/>
  <c r="O20" i="11"/>
  <c r="AD20" i="11" s="1"/>
  <c r="N20" i="11"/>
  <c r="AC20" i="11" s="1"/>
  <c r="M20" i="11"/>
  <c r="AB20" i="11" s="1"/>
  <c r="L20" i="11"/>
  <c r="AA20" i="11" s="1"/>
  <c r="K20" i="11"/>
  <c r="Z20" i="11" s="1"/>
  <c r="I20" i="11"/>
  <c r="H20" i="11"/>
  <c r="G20" i="11"/>
  <c r="F20" i="11"/>
  <c r="E20" i="11"/>
  <c r="D20" i="11"/>
  <c r="C20" i="11"/>
  <c r="Y19" i="11"/>
  <c r="X19" i="11"/>
  <c r="W19" i="11"/>
  <c r="V19" i="11"/>
  <c r="U19" i="11"/>
  <c r="T19" i="11"/>
  <c r="S19" i="11"/>
  <c r="R19" i="11"/>
  <c r="Q19" i="11"/>
  <c r="P19" i="11"/>
  <c r="O19" i="11"/>
  <c r="AD19" i="11" s="1"/>
  <c r="N19" i="11"/>
  <c r="AC19" i="11" s="1"/>
  <c r="M19" i="11"/>
  <c r="AB19" i="11" s="1"/>
  <c r="L19" i="11"/>
  <c r="AA19" i="11" s="1"/>
  <c r="K19" i="11"/>
  <c r="Z19" i="11" s="1"/>
  <c r="I19" i="11"/>
  <c r="H19" i="11"/>
  <c r="G19" i="11"/>
  <c r="F19" i="11"/>
  <c r="E19" i="11"/>
  <c r="D19" i="11"/>
  <c r="C19" i="11"/>
  <c r="Y18" i="11"/>
  <c r="X18" i="11"/>
  <c r="W18" i="11"/>
  <c r="V18" i="11"/>
  <c r="U18" i="11"/>
  <c r="T18" i="11"/>
  <c r="S18" i="11"/>
  <c r="R18" i="11"/>
  <c r="Q18" i="11"/>
  <c r="P18" i="11"/>
  <c r="O18" i="11"/>
  <c r="AD18" i="11" s="1"/>
  <c r="N18" i="11"/>
  <c r="AC18" i="11" s="1"/>
  <c r="M18" i="11"/>
  <c r="AB18" i="11" s="1"/>
  <c r="L18" i="11"/>
  <c r="AA18" i="11" s="1"/>
  <c r="K18" i="11"/>
  <c r="Z18" i="11" s="1"/>
  <c r="I18" i="11"/>
  <c r="H18" i="11"/>
  <c r="G18" i="11"/>
  <c r="F18" i="11"/>
  <c r="E18" i="11"/>
  <c r="D18" i="11"/>
  <c r="C18" i="11"/>
  <c r="Y17" i="11"/>
  <c r="X17" i="11"/>
  <c r="W17" i="11"/>
  <c r="V17" i="11"/>
  <c r="U17" i="11"/>
  <c r="T17" i="11"/>
  <c r="S17" i="11"/>
  <c r="R17" i="11"/>
  <c r="Q17" i="11"/>
  <c r="P17" i="11"/>
  <c r="O17" i="11"/>
  <c r="AD17" i="11" s="1"/>
  <c r="N17" i="11"/>
  <c r="AC17" i="11" s="1"/>
  <c r="M17" i="11"/>
  <c r="AB17" i="11" s="1"/>
  <c r="L17" i="11"/>
  <c r="AA17" i="11" s="1"/>
  <c r="K17" i="11"/>
  <c r="Z17" i="11" s="1"/>
  <c r="I17" i="11"/>
  <c r="H17" i="11"/>
  <c r="G17" i="11"/>
  <c r="F17" i="11"/>
  <c r="E17" i="11"/>
  <c r="D17" i="11"/>
  <c r="C17" i="11"/>
  <c r="Y16" i="11"/>
  <c r="X16" i="11"/>
  <c r="W16" i="11"/>
  <c r="V16" i="11"/>
  <c r="U16" i="11"/>
  <c r="T16" i="11"/>
  <c r="S16" i="11"/>
  <c r="R16" i="11"/>
  <c r="Q16" i="11"/>
  <c r="P16" i="11"/>
  <c r="O16" i="11"/>
  <c r="AD16" i="11" s="1"/>
  <c r="N16" i="11"/>
  <c r="AC16" i="11" s="1"/>
  <c r="M16" i="11"/>
  <c r="AB16" i="11" s="1"/>
  <c r="L16" i="11"/>
  <c r="AA16" i="11" s="1"/>
  <c r="K16" i="11"/>
  <c r="Z16" i="11" s="1"/>
  <c r="I16" i="11"/>
  <c r="H16" i="11"/>
  <c r="G16" i="11"/>
  <c r="F16" i="11"/>
  <c r="E16" i="11"/>
  <c r="D16" i="11"/>
  <c r="C16" i="11"/>
  <c r="Y15" i="11"/>
  <c r="X15" i="11"/>
  <c r="W15" i="11"/>
  <c r="V15" i="11"/>
  <c r="U15" i="11"/>
  <c r="T15" i="11"/>
  <c r="S15" i="11"/>
  <c r="R15" i="11"/>
  <c r="Q15" i="11"/>
  <c r="P15" i="11"/>
  <c r="O15" i="11"/>
  <c r="AD15" i="11" s="1"/>
  <c r="N15" i="11"/>
  <c r="AC15" i="11" s="1"/>
  <c r="M15" i="11"/>
  <c r="AB15" i="11" s="1"/>
  <c r="L15" i="11"/>
  <c r="AA15" i="11" s="1"/>
  <c r="K15" i="11"/>
  <c r="Z15" i="11" s="1"/>
  <c r="I15" i="11"/>
  <c r="H15" i="11"/>
  <c r="G15" i="11"/>
  <c r="F15" i="11"/>
  <c r="E15" i="11"/>
  <c r="D15" i="11"/>
  <c r="C15" i="11"/>
  <c r="Y14" i="11"/>
  <c r="X14" i="11"/>
  <c r="W14" i="11"/>
  <c r="V14" i="11"/>
  <c r="U14" i="11"/>
  <c r="T14" i="11"/>
  <c r="S14" i="11"/>
  <c r="R14" i="11"/>
  <c r="Q14" i="11"/>
  <c r="P14" i="11"/>
  <c r="O14" i="11"/>
  <c r="AD14" i="11" s="1"/>
  <c r="N14" i="11"/>
  <c r="AC14" i="11" s="1"/>
  <c r="M14" i="11"/>
  <c r="AB14" i="11" s="1"/>
  <c r="L14" i="11"/>
  <c r="AA14" i="11" s="1"/>
  <c r="K14" i="11"/>
  <c r="Z14" i="11" s="1"/>
  <c r="I14" i="11"/>
  <c r="H14" i="11"/>
  <c r="G14" i="11"/>
  <c r="F14" i="11"/>
  <c r="E14" i="11"/>
  <c r="D14" i="11"/>
  <c r="C14" i="11"/>
  <c r="Y13" i="11"/>
  <c r="X13" i="11"/>
  <c r="W13" i="11"/>
  <c r="V13" i="11"/>
  <c r="U13" i="11"/>
  <c r="T13" i="11"/>
  <c r="S13" i="11"/>
  <c r="R13" i="11"/>
  <c r="Q13" i="11"/>
  <c r="P13" i="11"/>
  <c r="O13" i="11"/>
  <c r="AD13" i="11" s="1"/>
  <c r="N13" i="11"/>
  <c r="AC13" i="11" s="1"/>
  <c r="M13" i="11"/>
  <c r="AB13" i="11" s="1"/>
  <c r="L13" i="11"/>
  <c r="AA13" i="11" s="1"/>
  <c r="K13" i="11"/>
  <c r="Z13" i="11" s="1"/>
  <c r="I13" i="11"/>
  <c r="H13" i="11"/>
  <c r="G13" i="11"/>
  <c r="F13" i="11"/>
  <c r="E13" i="11"/>
  <c r="D13" i="11"/>
  <c r="C13" i="11"/>
  <c r="Y12" i="11"/>
  <c r="X12" i="11"/>
  <c r="W12" i="11"/>
  <c r="V12" i="11"/>
  <c r="U12" i="11"/>
  <c r="T12" i="11"/>
  <c r="S12" i="11"/>
  <c r="R12" i="11"/>
  <c r="Q12" i="11"/>
  <c r="P12" i="11"/>
  <c r="O12" i="11"/>
  <c r="AD12" i="11" s="1"/>
  <c r="N12" i="11"/>
  <c r="AC12" i="11" s="1"/>
  <c r="M12" i="11"/>
  <c r="AB12" i="11" s="1"/>
  <c r="L12" i="11"/>
  <c r="AA12" i="11" s="1"/>
  <c r="K12" i="11"/>
  <c r="Z12" i="11" s="1"/>
  <c r="I12" i="11"/>
  <c r="H12" i="11"/>
  <c r="G12" i="11"/>
  <c r="F12" i="11"/>
  <c r="E12" i="11"/>
  <c r="D12" i="11"/>
  <c r="C12" i="11"/>
  <c r="Y11" i="11"/>
  <c r="X11" i="11"/>
  <c r="W11" i="11"/>
  <c r="V11" i="11"/>
  <c r="U11" i="11"/>
  <c r="T11" i="11"/>
  <c r="S11" i="11"/>
  <c r="R11" i="11"/>
  <c r="Q11" i="11"/>
  <c r="P11" i="11"/>
  <c r="O11" i="11"/>
  <c r="AD11" i="11" s="1"/>
  <c r="N11" i="11"/>
  <c r="AC11" i="11" s="1"/>
  <c r="M11" i="11"/>
  <c r="AB11" i="11" s="1"/>
  <c r="L11" i="11"/>
  <c r="AA11" i="11" s="1"/>
  <c r="K11" i="11"/>
  <c r="Z11" i="11" s="1"/>
  <c r="I11" i="11"/>
  <c r="H11" i="11"/>
  <c r="G11" i="11"/>
  <c r="F11" i="11"/>
  <c r="E11" i="11"/>
  <c r="D11" i="11"/>
  <c r="C11" i="11"/>
  <c r="Y10" i="11"/>
  <c r="X10" i="11"/>
  <c r="W10" i="11"/>
  <c r="V10" i="11"/>
  <c r="U10" i="11"/>
  <c r="T10" i="11"/>
  <c r="S10" i="11"/>
  <c r="R10" i="11"/>
  <c r="Q10" i="11"/>
  <c r="P10" i="11"/>
  <c r="O10" i="11"/>
  <c r="AD10" i="11" s="1"/>
  <c r="N10" i="11"/>
  <c r="AC10" i="11" s="1"/>
  <c r="M10" i="11"/>
  <c r="AB10" i="11" s="1"/>
  <c r="L10" i="11"/>
  <c r="AA10" i="11" s="1"/>
  <c r="K10" i="11"/>
  <c r="Z10" i="11" s="1"/>
  <c r="I10" i="11"/>
  <c r="H10" i="11"/>
  <c r="G10" i="11"/>
  <c r="F10" i="11"/>
  <c r="E10" i="11"/>
  <c r="D10" i="11"/>
  <c r="C10" i="11"/>
  <c r="Y9" i="11"/>
  <c r="X9" i="11"/>
  <c r="W9" i="11"/>
  <c r="V9" i="11"/>
  <c r="U9" i="11"/>
  <c r="T9" i="11"/>
  <c r="S9" i="11"/>
  <c r="R9" i="11"/>
  <c r="Q9" i="11"/>
  <c r="P9" i="11"/>
  <c r="O9" i="11"/>
  <c r="AD9" i="11" s="1"/>
  <c r="N9" i="11"/>
  <c r="AC9" i="11" s="1"/>
  <c r="M9" i="11"/>
  <c r="AB9" i="11" s="1"/>
  <c r="L9" i="11"/>
  <c r="AA9" i="11" s="1"/>
  <c r="K9" i="11"/>
  <c r="Z9" i="11" s="1"/>
  <c r="I9" i="11"/>
  <c r="H9" i="11"/>
  <c r="G9" i="11"/>
  <c r="F9" i="11"/>
  <c r="E9" i="11"/>
  <c r="D9" i="11"/>
  <c r="C9" i="11"/>
  <c r="Y8" i="11"/>
  <c r="X8" i="11"/>
  <c r="W8" i="11"/>
  <c r="V8" i="11"/>
  <c r="U8" i="11"/>
  <c r="T8" i="11"/>
  <c r="S8" i="11"/>
  <c r="R8" i="11"/>
  <c r="Q8" i="11"/>
  <c r="P8" i="11"/>
  <c r="O8" i="11"/>
  <c r="AD8" i="11" s="1"/>
  <c r="N8" i="11"/>
  <c r="AC8" i="11" s="1"/>
  <c r="M8" i="11"/>
  <c r="AB8" i="11" s="1"/>
  <c r="L8" i="11"/>
  <c r="AA8" i="11" s="1"/>
  <c r="K8" i="11"/>
  <c r="Z8" i="11" s="1"/>
  <c r="I8" i="11"/>
  <c r="H8" i="11"/>
  <c r="G8" i="11"/>
  <c r="F8" i="11"/>
  <c r="E8" i="11"/>
  <c r="D8" i="11"/>
  <c r="C8" i="11"/>
  <c r="Y7" i="11"/>
  <c r="X7" i="11"/>
  <c r="W7" i="11"/>
  <c r="V7" i="11"/>
  <c r="U7" i="11"/>
  <c r="T7" i="11"/>
  <c r="S7" i="11"/>
  <c r="R7" i="11"/>
  <c r="Q7" i="11"/>
  <c r="P7" i="11"/>
  <c r="O7" i="11"/>
  <c r="AD7" i="11" s="1"/>
  <c r="N7" i="11"/>
  <c r="AC7" i="11" s="1"/>
  <c r="M7" i="11"/>
  <c r="AB7" i="11" s="1"/>
  <c r="L7" i="11"/>
  <c r="AA7" i="11" s="1"/>
  <c r="K7" i="11"/>
  <c r="Z7" i="11" s="1"/>
  <c r="I7" i="11"/>
  <c r="H7" i="11"/>
  <c r="G7" i="11"/>
  <c r="F7" i="11"/>
  <c r="E7" i="11"/>
  <c r="D7" i="11"/>
  <c r="C7" i="11"/>
  <c r="Y6" i="11"/>
  <c r="X6" i="11"/>
  <c r="W6" i="11"/>
  <c r="V6" i="11"/>
  <c r="U6" i="11"/>
  <c r="T6" i="11"/>
  <c r="S6" i="11"/>
  <c r="R6" i="11"/>
  <c r="Q6" i="11"/>
  <c r="P6" i="11"/>
  <c r="O6" i="11"/>
  <c r="AD6" i="11" s="1"/>
  <c r="N6" i="11"/>
  <c r="AC6" i="11" s="1"/>
  <c r="M6" i="11"/>
  <c r="AB6" i="11" s="1"/>
  <c r="L6" i="11"/>
  <c r="AA6" i="11" s="1"/>
  <c r="K6" i="11"/>
  <c r="Z6" i="11" s="1"/>
  <c r="H6" i="11"/>
  <c r="G6" i="11"/>
  <c r="F6" i="11"/>
  <c r="E6" i="11"/>
  <c r="D6" i="11"/>
  <c r="C6" i="11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C55" i="10"/>
  <c r="D55" i="10"/>
  <c r="E55" i="10"/>
  <c r="F55" i="10"/>
  <c r="G55" i="10"/>
  <c r="H55" i="10"/>
  <c r="I55" i="10"/>
  <c r="C56" i="10"/>
  <c r="D56" i="10"/>
  <c r="E56" i="10"/>
  <c r="F56" i="10"/>
  <c r="G56" i="10"/>
  <c r="H56" i="10"/>
  <c r="I56" i="10"/>
  <c r="C53" i="10"/>
  <c r="D53" i="10"/>
  <c r="E53" i="10"/>
  <c r="F53" i="10"/>
  <c r="G53" i="10"/>
  <c r="H53" i="10"/>
  <c r="I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C35" i="10"/>
  <c r="D35" i="10"/>
  <c r="E35" i="10"/>
  <c r="F35" i="10"/>
  <c r="G35" i="10"/>
  <c r="H35" i="10"/>
  <c r="I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C34" i="10"/>
  <c r="D34" i="10"/>
  <c r="E34" i="10"/>
  <c r="F34" i="10"/>
  <c r="G34" i="10"/>
  <c r="H34" i="10"/>
  <c r="I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C33" i="10"/>
  <c r="D33" i="10"/>
  <c r="E33" i="10"/>
  <c r="F33" i="10"/>
  <c r="G33" i="10"/>
  <c r="H33" i="10"/>
  <c r="I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C32" i="10"/>
  <c r="D32" i="10"/>
  <c r="E32" i="10"/>
  <c r="F32" i="10"/>
  <c r="G32" i="10"/>
  <c r="H32" i="10"/>
  <c r="I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C30" i="10"/>
  <c r="D30" i="10"/>
  <c r="E30" i="10"/>
  <c r="F30" i="10"/>
  <c r="G30" i="10"/>
  <c r="H30" i="10"/>
  <c r="I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1" i="10"/>
  <c r="C6" i="10"/>
  <c r="C7" i="10"/>
  <c r="C8" i="10"/>
  <c r="C9" i="10"/>
  <c r="C10" i="10"/>
  <c r="C11" i="10"/>
  <c r="C12" i="10"/>
  <c r="C13" i="10"/>
  <c r="C14" i="10"/>
  <c r="C15" i="10"/>
  <c r="K86" i="9" l="1"/>
  <c r="L86" i="9"/>
  <c r="M86" i="9"/>
  <c r="N86" i="9"/>
  <c r="O86" i="9"/>
  <c r="P86" i="9"/>
  <c r="Q86" i="9"/>
  <c r="R86" i="9"/>
  <c r="K87" i="9"/>
  <c r="L87" i="9"/>
  <c r="M87" i="9"/>
  <c r="N87" i="9"/>
  <c r="O87" i="9"/>
  <c r="P87" i="9"/>
  <c r="Q87" i="9"/>
  <c r="R87" i="9"/>
  <c r="K88" i="9"/>
  <c r="L88" i="9"/>
  <c r="M88" i="9"/>
  <c r="N88" i="9"/>
  <c r="O88" i="9"/>
  <c r="P88" i="9"/>
  <c r="Q88" i="9"/>
  <c r="R88" i="9"/>
  <c r="K89" i="9"/>
  <c r="L89" i="9"/>
  <c r="M89" i="9"/>
  <c r="N89" i="9"/>
  <c r="O89" i="9"/>
  <c r="P89" i="9"/>
  <c r="Q89" i="9"/>
  <c r="R89" i="9"/>
  <c r="C86" i="9"/>
  <c r="D86" i="9"/>
  <c r="E86" i="9"/>
  <c r="F86" i="9"/>
  <c r="G86" i="9"/>
  <c r="H86" i="9"/>
  <c r="I86" i="9"/>
  <c r="C87" i="9"/>
  <c r="D87" i="9"/>
  <c r="E87" i="9"/>
  <c r="F87" i="9"/>
  <c r="G87" i="9"/>
  <c r="H87" i="9"/>
  <c r="I87" i="9"/>
  <c r="C88" i="9"/>
  <c r="D88" i="9"/>
  <c r="E88" i="9"/>
  <c r="F88" i="9"/>
  <c r="G88" i="9"/>
  <c r="H88" i="9"/>
  <c r="I88" i="9"/>
  <c r="C89" i="9"/>
  <c r="D89" i="9"/>
  <c r="E89" i="9"/>
  <c r="F89" i="9"/>
  <c r="G89" i="9"/>
  <c r="H89" i="9"/>
  <c r="I89" i="9"/>
  <c r="K50" i="9"/>
  <c r="L50" i="9"/>
  <c r="M50" i="9"/>
  <c r="N50" i="9"/>
  <c r="O50" i="9"/>
  <c r="P50" i="9"/>
  <c r="Q50" i="9"/>
  <c r="R50" i="9"/>
  <c r="C50" i="9"/>
  <c r="D50" i="9"/>
  <c r="E50" i="9"/>
  <c r="F50" i="9"/>
  <c r="G50" i="9"/>
  <c r="H50" i="9"/>
  <c r="I50" i="9"/>
  <c r="K48" i="9"/>
  <c r="L48" i="9"/>
  <c r="M48" i="9"/>
  <c r="N48" i="9"/>
  <c r="O48" i="9"/>
  <c r="P48" i="9"/>
  <c r="Q48" i="9"/>
  <c r="R48" i="9"/>
  <c r="K49" i="9"/>
  <c r="L49" i="9"/>
  <c r="M49" i="9"/>
  <c r="N49" i="9"/>
  <c r="O49" i="9"/>
  <c r="P49" i="9"/>
  <c r="Q49" i="9"/>
  <c r="R49" i="9"/>
  <c r="C49" i="9"/>
  <c r="D49" i="9"/>
  <c r="E49" i="9"/>
  <c r="F49" i="9"/>
  <c r="G49" i="9"/>
  <c r="H49" i="9"/>
  <c r="I49" i="9"/>
  <c r="C48" i="9"/>
  <c r="D48" i="9"/>
  <c r="E48" i="9"/>
  <c r="F48" i="9"/>
  <c r="G48" i="9"/>
  <c r="H48" i="9"/>
  <c r="I48" i="9"/>
  <c r="K83" i="2" l="1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C83" i="2"/>
  <c r="D83" i="2"/>
  <c r="E83" i="2"/>
  <c r="F83" i="2"/>
  <c r="G83" i="2"/>
  <c r="H83" i="2"/>
  <c r="I83" i="2"/>
  <c r="C84" i="2"/>
  <c r="D84" i="2"/>
  <c r="E84" i="2"/>
  <c r="F84" i="2"/>
  <c r="G84" i="2"/>
  <c r="H84" i="2"/>
  <c r="I84" i="2"/>
  <c r="C85" i="2"/>
  <c r="D85" i="2"/>
  <c r="E85" i="2"/>
  <c r="F85" i="2"/>
  <c r="G85" i="2"/>
  <c r="H85" i="2"/>
  <c r="I85" i="2"/>
  <c r="C86" i="2"/>
  <c r="D86" i="2"/>
  <c r="E86" i="2"/>
  <c r="F86" i="2"/>
  <c r="G86" i="2"/>
  <c r="H86" i="2"/>
  <c r="I86" i="2"/>
  <c r="C87" i="2"/>
  <c r="D87" i="2"/>
  <c r="E87" i="2"/>
  <c r="F87" i="2"/>
  <c r="G87" i="2"/>
  <c r="H87" i="2"/>
  <c r="I87" i="2"/>
  <c r="C88" i="2"/>
  <c r="D88" i="2"/>
  <c r="E88" i="2"/>
  <c r="F88" i="2"/>
  <c r="G88" i="2"/>
  <c r="H88" i="2"/>
  <c r="I88" i="2"/>
  <c r="K51" i="2"/>
  <c r="L51" i="2"/>
  <c r="M51" i="2"/>
  <c r="N51" i="2"/>
  <c r="O51" i="2"/>
  <c r="C51" i="2"/>
  <c r="D51" i="2"/>
  <c r="E51" i="2"/>
  <c r="F51" i="2"/>
  <c r="G51" i="2"/>
  <c r="H51" i="2"/>
  <c r="I51" i="2"/>
  <c r="K31" i="2"/>
  <c r="L31" i="2"/>
  <c r="M31" i="2"/>
  <c r="N31" i="2"/>
  <c r="O31" i="2"/>
  <c r="D28" i="1" l="1"/>
  <c r="E28" i="1"/>
  <c r="F28" i="1"/>
  <c r="G28" i="1"/>
  <c r="H28" i="1"/>
  <c r="I28" i="1"/>
  <c r="K28" i="1"/>
  <c r="L28" i="1"/>
  <c r="M28" i="1"/>
  <c r="N28" i="1"/>
  <c r="O28" i="1"/>
  <c r="C28" i="1"/>
  <c r="D55" i="1"/>
  <c r="E55" i="1"/>
  <c r="F55" i="1"/>
  <c r="G55" i="1"/>
  <c r="H55" i="1"/>
  <c r="I55" i="1"/>
  <c r="K55" i="1"/>
  <c r="L55" i="1"/>
  <c r="M55" i="1"/>
  <c r="N55" i="1"/>
  <c r="O55" i="1"/>
  <c r="C55" i="1"/>
  <c r="O51" i="1"/>
  <c r="O52" i="1"/>
  <c r="O53" i="1"/>
  <c r="K51" i="1"/>
  <c r="L51" i="1"/>
  <c r="M51" i="1"/>
  <c r="N51" i="1"/>
  <c r="K52" i="1"/>
  <c r="L52" i="1"/>
  <c r="M52" i="1"/>
  <c r="N52" i="1"/>
  <c r="K53" i="1"/>
  <c r="L53" i="1"/>
  <c r="M53" i="1"/>
  <c r="N53" i="1"/>
  <c r="C51" i="1"/>
  <c r="D51" i="1"/>
  <c r="E51" i="1"/>
  <c r="F51" i="1"/>
  <c r="G51" i="1"/>
  <c r="H51" i="1"/>
  <c r="I51" i="1"/>
  <c r="C52" i="1"/>
  <c r="D52" i="1"/>
  <c r="E52" i="1"/>
  <c r="F52" i="1"/>
  <c r="G52" i="1"/>
  <c r="H52" i="1"/>
  <c r="I52" i="1"/>
  <c r="C53" i="1"/>
  <c r="D53" i="1"/>
  <c r="E53" i="1"/>
  <c r="F53" i="1"/>
  <c r="G53" i="1"/>
  <c r="H53" i="1"/>
  <c r="I53" i="1"/>
  <c r="K85" i="1"/>
  <c r="L85" i="1"/>
  <c r="M85" i="1"/>
  <c r="N85" i="1"/>
  <c r="O85" i="1"/>
  <c r="K86" i="1"/>
  <c r="L86" i="1"/>
  <c r="M86" i="1"/>
  <c r="N86" i="1"/>
  <c r="O86" i="1"/>
  <c r="K87" i="1"/>
  <c r="L87" i="1"/>
  <c r="M87" i="1"/>
  <c r="N87" i="1"/>
  <c r="O87" i="1"/>
  <c r="K88" i="1"/>
  <c r="L88" i="1"/>
  <c r="M88" i="1"/>
  <c r="N88" i="1"/>
  <c r="O88" i="1"/>
  <c r="C85" i="1"/>
  <c r="D85" i="1"/>
  <c r="E85" i="1"/>
  <c r="F85" i="1"/>
  <c r="G85" i="1"/>
  <c r="H85" i="1"/>
  <c r="I85" i="1"/>
  <c r="C86" i="1"/>
  <c r="D86" i="1"/>
  <c r="E86" i="1"/>
  <c r="F86" i="1"/>
  <c r="G86" i="1"/>
  <c r="H86" i="1"/>
  <c r="I86" i="1"/>
  <c r="C87" i="1"/>
  <c r="D87" i="1"/>
  <c r="E87" i="1"/>
  <c r="F87" i="1"/>
  <c r="G87" i="1"/>
  <c r="H87" i="1"/>
  <c r="I87" i="1"/>
  <c r="C88" i="1"/>
  <c r="D88" i="1"/>
  <c r="E88" i="1"/>
  <c r="F88" i="1"/>
  <c r="G88" i="1"/>
  <c r="H88" i="1"/>
  <c r="I88" i="1"/>
  <c r="K67" i="1"/>
  <c r="L67" i="1"/>
  <c r="M67" i="1"/>
  <c r="N67" i="1"/>
  <c r="O67" i="1"/>
  <c r="K31" i="1"/>
  <c r="L31" i="1"/>
  <c r="M31" i="1"/>
  <c r="N31" i="1"/>
  <c r="O31" i="1"/>
  <c r="C55" i="8" l="1"/>
  <c r="D55" i="8"/>
  <c r="E55" i="8"/>
  <c r="F55" i="8"/>
  <c r="G55" i="8"/>
  <c r="H55" i="8"/>
  <c r="I55" i="8"/>
  <c r="K55" i="8"/>
  <c r="L55" i="8"/>
  <c r="M55" i="8"/>
  <c r="N55" i="8"/>
  <c r="O55" i="8"/>
  <c r="C53" i="8"/>
  <c r="D53" i="8"/>
  <c r="E53" i="8"/>
  <c r="F53" i="8"/>
  <c r="G53" i="8"/>
  <c r="H53" i="8"/>
  <c r="I53" i="8"/>
  <c r="K53" i="8"/>
  <c r="L53" i="8"/>
  <c r="M53" i="8"/>
  <c r="N53" i="8"/>
  <c r="O53" i="8"/>
  <c r="C52" i="8"/>
  <c r="D52" i="8"/>
  <c r="E52" i="8"/>
  <c r="F52" i="8"/>
  <c r="G52" i="8"/>
  <c r="H52" i="8"/>
  <c r="I52" i="8"/>
  <c r="K52" i="8"/>
  <c r="L52" i="8"/>
  <c r="M52" i="8"/>
  <c r="N52" i="8"/>
  <c r="O52" i="8"/>
  <c r="C51" i="8"/>
  <c r="D51" i="8"/>
  <c r="E51" i="8"/>
  <c r="F51" i="8"/>
  <c r="G51" i="8"/>
  <c r="H51" i="8"/>
  <c r="I51" i="8"/>
  <c r="K51" i="8"/>
  <c r="L51" i="8"/>
  <c r="M51" i="8"/>
  <c r="N51" i="8"/>
  <c r="O51" i="8"/>
  <c r="C50" i="8"/>
  <c r="D50" i="8"/>
  <c r="E50" i="8"/>
  <c r="F50" i="8"/>
  <c r="G50" i="8"/>
  <c r="H50" i="8"/>
  <c r="I50" i="8"/>
  <c r="K50" i="8"/>
  <c r="L50" i="8"/>
  <c r="M50" i="8"/>
  <c r="N50" i="8"/>
  <c r="O50" i="8"/>
  <c r="C42" i="8"/>
  <c r="D42" i="8"/>
  <c r="E42" i="8"/>
  <c r="F42" i="8"/>
  <c r="G42" i="8"/>
  <c r="H42" i="8"/>
  <c r="I42" i="8"/>
  <c r="K42" i="8"/>
  <c r="L42" i="8"/>
  <c r="M42" i="8"/>
  <c r="N42" i="8"/>
  <c r="O42" i="8"/>
  <c r="C41" i="8"/>
  <c r="D41" i="8"/>
  <c r="E41" i="8"/>
  <c r="F41" i="8"/>
  <c r="G41" i="8"/>
  <c r="H41" i="8"/>
  <c r="I41" i="8"/>
  <c r="K41" i="8"/>
  <c r="L41" i="8"/>
  <c r="M41" i="8"/>
  <c r="N41" i="8"/>
  <c r="O41" i="8"/>
  <c r="C40" i="8"/>
  <c r="D40" i="8"/>
  <c r="E40" i="8"/>
  <c r="F40" i="8"/>
  <c r="G40" i="8"/>
  <c r="H40" i="8"/>
  <c r="I40" i="8"/>
  <c r="K40" i="8"/>
  <c r="L40" i="8"/>
  <c r="M40" i="8"/>
  <c r="N40" i="8"/>
  <c r="O40" i="8"/>
  <c r="C39" i="8"/>
  <c r="D39" i="8"/>
  <c r="E39" i="8"/>
  <c r="F39" i="8"/>
  <c r="G39" i="8"/>
  <c r="H39" i="8"/>
  <c r="I39" i="8"/>
  <c r="K39" i="8"/>
  <c r="L39" i="8"/>
  <c r="M39" i="8"/>
  <c r="N39" i="8"/>
  <c r="O39" i="8"/>
  <c r="K31" i="8"/>
  <c r="L31" i="8"/>
  <c r="M31" i="8"/>
  <c r="N31" i="8"/>
  <c r="O31" i="8"/>
  <c r="E28" i="8"/>
  <c r="F28" i="8"/>
  <c r="G28" i="8"/>
  <c r="H28" i="8"/>
  <c r="I28" i="8"/>
  <c r="K28" i="8"/>
  <c r="L28" i="8"/>
  <c r="M28" i="8"/>
  <c r="N28" i="8"/>
  <c r="O28" i="8"/>
  <c r="C28" i="8"/>
  <c r="D28" i="8"/>
  <c r="C7" i="8"/>
  <c r="D7" i="8"/>
  <c r="C8" i="8"/>
  <c r="D8" i="8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E15" i="8"/>
  <c r="V21" i="14" l="1"/>
  <c r="V22" i="14"/>
  <c r="V23" i="14"/>
  <c r="V24" i="14"/>
  <c r="S17" i="14"/>
  <c r="S18" i="14"/>
  <c r="S19" i="14"/>
  <c r="S20" i="14"/>
  <c r="S21" i="14"/>
  <c r="S22" i="14"/>
  <c r="S23" i="14"/>
  <c r="S24" i="14"/>
  <c r="T17" i="14"/>
  <c r="T18" i="14"/>
  <c r="T19" i="14"/>
  <c r="T20" i="14"/>
  <c r="T21" i="14"/>
  <c r="T22" i="14"/>
  <c r="T23" i="14"/>
  <c r="T24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X7" i="14"/>
  <c r="X8" i="14"/>
  <c r="X9" i="14"/>
  <c r="X10" i="14"/>
  <c r="X11" i="14"/>
  <c r="X12" i="14"/>
  <c r="X13" i="14"/>
  <c r="X14" i="14"/>
  <c r="X15" i="14"/>
  <c r="X16" i="14"/>
  <c r="X17" i="14"/>
  <c r="X18" i="14"/>
  <c r="X19" i="14"/>
  <c r="X20" i="14"/>
  <c r="X21" i="14"/>
  <c r="X22" i="14"/>
  <c r="X23" i="14"/>
  <c r="X24" i="14"/>
  <c r="W7" i="14"/>
  <c r="W8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U17" i="14"/>
  <c r="U18" i="14"/>
  <c r="U19" i="14"/>
  <c r="U20" i="14"/>
  <c r="U21" i="14"/>
  <c r="U22" i="14"/>
  <c r="U23" i="14"/>
  <c r="U24" i="14"/>
  <c r="V7" i="14"/>
  <c r="V8" i="14"/>
  <c r="V9" i="14"/>
  <c r="V10" i="14"/>
  <c r="V11" i="14"/>
  <c r="V12" i="14"/>
  <c r="V13" i="14"/>
  <c r="V14" i="14"/>
  <c r="V15" i="14"/>
  <c r="V16" i="14"/>
  <c r="V17" i="14"/>
  <c r="U7" i="14"/>
  <c r="U8" i="14"/>
  <c r="U9" i="14"/>
  <c r="U10" i="14"/>
  <c r="U11" i="14"/>
  <c r="U12" i="14"/>
  <c r="U13" i="14"/>
  <c r="U14" i="14"/>
  <c r="T7" i="14"/>
  <c r="T8" i="14"/>
  <c r="T9" i="14"/>
  <c r="T10" i="14"/>
  <c r="T11" i="14"/>
  <c r="T12" i="14"/>
  <c r="T13" i="14"/>
  <c r="T14" i="14"/>
  <c r="S7" i="14"/>
  <c r="S8" i="14"/>
  <c r="S9" i="14"/>
  <c r="S10" i="14"/>
  <c r="S11" i="14"/>
  <c r="S12" i="14"/>
  <c r="S13" i="14"/>
  <c r="S14" i="14"/>
  <c r="Y6" i="14"/>
  <c r="X6" i="14"/>
  <c r="W6" i="14"/>
  <c r="R24" i="14"/>
  <c r="Q24" i="14"/>
  <c r="P24" i="14"/>
  <c r="O24" i="14"/>
  <c r="N24" i="14"/>
  <c r="M24" i="14"/>
  <c r="L24" i="14"/>
  <c r="K24" i="14"/>
  <c r="I24" i="14"/>
  <c r="H24" i="14"/>
  <c r="G24" i="14"/>
  <c r="F24" i="14"/>
  <c r="E24" i="14"/>
  <c r="D24" i="14"/>
  <c r="C24" i="14"/>
  <c r="R23" i="14"/>
  <c r="Q23" i="14"/>
  <c r="P23" i="14"/>
  <c r="O23" i="14"/>
  <c r="N23" i="14"/>
  <c r="M23" i="14"/>
  <c r="L23" i="14"/>
  <c r="K23" i="14"/>
  <c r="I23" i="14"/>
  <c r="H23" i="14"/>
  <c r="G23" i="14"/>
  <c r="F23" i="14"/>
  <c r="E23" i="14"/>
  <c r="D23" i="14"/>
  <c r="C23" i="14"/>
  <c r="R22" i="14"/>
  <c r="Q22" i="14"/>
  <c r="P22" i="14"/>
  <c r="O22" i="14"/>
  <c r="N22" i="14"/>
  <c r="M22" i="14"/>
  <c r="L22" i="14"/>
  <c r="K22" i="14"/>
  <c r="I22" i="14"/>
  <c r="H22" i="14"/>
  <c r="G22" i="14"/>
  <c r="F22" i="14"/>
  <c r="E22" i="14"/>
  <c r="D22" i="14"/>
  <c r="C22" i="14"/>
  <c r="R21" i="14"/>
  <c r="Q21" i="14"/>
  <c r="P21" i="14"/>
  <c r="O21" i="14"/>
  <c r="N21" i="14"/>
  <c r="M21" i="14"/>
  <c r="L21" i="14"/>
  <c r="K21" i="14"/>
  <c r="I21" i="14"/>
  <c r="H21" i="14"/>
  <c r="G21" i="14"/>
  <c r="F21" i="14"/>
  <c r="E21" i="14"/>
  <c r="D21" i="14"/>
  <c r="C21" i="14"/>
  <c r="V20" i="14"/>
  <c r="R20" i="14"/>
  <c r="Q20" i="14"/>
  <c r="P20" i="14"/>
  <c r="O20" i="14"/>
  <c r="N20" i="14"/>
  <c r="M20" i="14"/>
  <c r="L20" i="14"/>
  <c r="K20" i="14"/>
  <c r="I20" i="14"/>
  <c r="H20" i="14"/>
  <c r="G20" i="14"/>
  <c r="F20" i="14"/>
  <c r="E20" i="14"/>
  <c r="D20" i="14"/>
  <c r="C20" i="14"/>
  <c r="V19" i="14"/>
  <c r="R19" i="14"/>
  <c r="Q19" i="14"/>
  <c r="P19" i="14"/>
  <c r="O19" i="14"/>
  <c r="N19" i="14"/>
  <c r="M19" i="14"/>
  <c r="L19" i="14"/>
  <c r="K19" i="14"/>
  <c r="I19" i="14"/>
  <c r="H19" i="14"/>
  <c r="G19" i="14"/>
  <c r="F19" i="14"/>
  <c r="E19" i="14"/>
  <c r="D19" i="14"/>
  <c r="C19" i="14"/>
  <c r="V18" i="14"/>
  <c r="R18" i="14"/>
  <c r="Q18" i="14"/>
  <c r="P18" i="14"/>
  <c r="O18" i="14"/>
  <c r="N18" i="14"/>
  <c r="M18" i="14"/>
  <c r="L18" i="14"/>
  <c r="K18" i="14"/>
  <c r="I18" i="14"/>
  <c r="H18" i="14"/>
  <c r="G18" i="14"/>
  <c r="F18" i="14"/>
  <c r="E18" i="14"/>
  <c r="D18" i="14"/>
  <c r="C18" i="14"/>
  <c r="R17" i="14"/>
  <c r="Q17" i="14"/>
  <c r="P17" i="14"/>
  <c r="O17" i="14"/>
  <c r="N17" i="14"/>
  <c r="M17" i="14"/>
  <c r="L17" i="14"/>
  <c r="K17" i="14"/>
  <c r="I17" i="14"/>
  <c r="H17" i="14"/>
  <c r="G17" i="14"/>
  <c r="F17" i="14"/>
  <c r="E17" i="14"/>
  <c r="D17" i="14"/>
  <c r="C17" i="14"/>
  <c r="U16" i="14"/>
  <c r="T16" i="14"/>
  <c r="S16" i="14"/>
  <c r="R16" i="14"/>
  <c r="Q16" i="14"/>
  <c r="P16" i="14"/>
  <c r="O16" i="14"/>
  <c r="N16" i="14"/>
  <c r="M16" i="14"/>
  <c r="L16" i="14"/>
  <c r="K16" i="14"/>
  <c r="I16" i="14"/>
  <c r="H16" i="14"/>
  <c r="G16" i="14"/>
  <c r="F16" i="14"/>
  <c r="E16" i="14"/>
  <c r="D16" i="14"/>
  <c r="C16" i="14"/>
  <c r="U15" i="14"/>
  <c r="T15" i="14"/>
  <c r="S15" i="14"/>
  <c r="R15" i="14"/>
  <c r="Q15" i="14"/>
  <c r="P15" i="14"/>
  <c r="O15" i="14"/>
  <c r="N15" i="14"/>
  <c r="M15" i="14"/>
  <c r="L15" i="14"/>
  <c r="K15" i="14"/>
  <c r="I15" i="14"/>
  <c r="H15" i="14"/>
  <c r="G15" i="14"/>
  <c r="F15" i="14"/>
  <c r="E15" i="14"/>
  <c r="D15" i="14"/>
  <c r="C15" i="14"/>
  <c r="R14" i="14"/>
  <c r="Q14" i="14"/>
  <c r="P14" i="14"/>
  <c r="O14" i="14"/>
  <c r="N14" i="14"/>
  <c r="M14" i="14"/>
  <c r="L14" i="14"/>
  <c r="K14" i="14"/>
  <c r="I14" i="14"/>
  <c r="H14" i="14"/>
  <c r="G14" i="14"/>
  <c r="F14" i="14"/>
  <c r="E14" i="14"/>
  <c r="D14" i="14"/>
  <c r="C14" i="14"/>
  <c r="R13" i="14"/>
  <c r="Q13" i="14"/>
  <c r="P13" i="14"/>
  <c r="O13" i="14"/>
  <c r="N13" i="14"/>
  <c r="M13" i="14"/>
  <c r="L13" i="14"/>
  <c r="K13" i="14"/>
  <c r="I13" i="14"/>
  <c r="H13" i="14"/>
  <c r="G13" i="14"/>
  <c r="F13" i="14"/>
  <c r="E13" i="14"/>
  <c r="D13" i="14"/>
  <c r="C13" i="14"/>
  <c r="R12" i="14"/>
  <c r="Q12" i="14"/>
  <c r="P12" i="14"/>
  <c r="O12" i="14"/>
  <c r="N12" i="14"/>
  <c r="M12" i="14"/>
  <c r="L12" i="14"/>
  <c r="K12" i="14"/>
  <c r="I12" i="14"/>
  <c r="H12" i="14"/>
  <c r="G12" i="14"/>
  <c r="F12" i="14"/>
  <c r="E12" i="14"/>
  <c r="D12" i="14"/>
  <c r="C12" i="14"/>
  <c r="R11" i="14"/>
  <c r="Q11" i="14"/>
  <c r="P11" i="14"/>
  <c r="O11" i="14"/>
  <c r="N11" i="14"/>
  <c r="M11" i="14"/>
  <c r="L11" i="14"/>
  <c r="K11" i="14"/>
  <c r="I11" i="14"/>
  <c r="H11" i="14"/>
  <c r="G11" i="14"/>
  <c r="F11" i="14"/>
  <c r="E11" i="14"/>
  <c r="D11" i="14"/>
  <c r="C11" i="14"/>
  <c r="R10" i="14"/>
  <c r="Q10" i="14"/>
  <c r="P10" i="14"/>
  <c r="O10" i="14"/>
  <c r="N10" i="14"/>
  <c r="M10" i="14"/>
  <c r="L10" i="14"/>
  <c r="K10" i="14"/>
  <c r="I10" i="14"/>
  <c r="H10" i="14"/>
  <c r="G10" i="14"/>
  <c r="F10" i="14"/>
  <c r="E10" i="14"/>
  <c r="D10" i="14"/>
  <c r="C10" i="14"/>
  <c r="R9" i="14"/>
  <c r="Q9" i="14"/>
  <c r="P9" i="14"/>
  <c r="O9" i="14"/>
  <c r="N9" i="14"/>
  <c r="M9" i="14"/>
  <c r="L9" i="14"/>
  <c r="K9" i="14"/>
  <c r="I9" i="14"/>
  <c r="H9" i="14"/>
  <c r="G9" i="14"/>
  <c r="F9" i="14"/>
  <c r="E9" i="14"/>
  <c r="D9" i="14"/>
  <c r="C9" i="14"/>
  <c r="R8" i="14"/>
  <c r="Q8" i="14"/>
  <c r="P8" i="14"/>
  <c r="O8" i="14"/>
  <c r="N8" i="14"/>
  <c r="M8" i="14"/>
  <c r="L8" i="14"/>
  <c r="K8" i="14"/>
  <c r="I8" i="14"/>
  <c r="H8" i="14"/>
  <c r="G8" i="14"/>
  <c r="F8" i="14"/>
  <c r="E8" i="14"/>
  <c r="D8" i="14"/>
  <c r="C8" i="14"/>
  <c r="R7" i="14"/>
  <c r="Q7" i="14"/>
  <c r="P7" i="14"/>
  <c r="O7" i="14"/>
  <c r="N7" i="14"/>
  <c r="M7" i="14"/>
  <c r="L7" i="14"/>
  <c r="K7" i="14"/>
  <c r="I7" i="14"/>
  <c r="H7" i="14"/>
  <c r="G7" i="14"/>
  <c r="F7" i="14"/>
  <c r="E7" i="14"/>
  <c r="D7" i="14"/>
  <c r="C7" i="14"/>
  <c r="V6" i="14"/>
  <c r="U6" i="14"/>
  <c r="T6" i="14"/>
  <c r="S6" i="14"/>
  <c r="R6" i="14"/>
  <c r="Q6" i="14"/>
  <c r="P6" i="14"/>
  <c r="O6" i="14"/>
  <c r="N6" i="14"/>
  <c r="M6" i="14"/>
  <c r="L6" i="14"/>
  <c r="K6" i="14"/>
  <c r="I6" i="14"/>
  <c r="H6" i="14"/>
  <c r="G6" i="14"/>
  <c r="F6" i="14"/>
  <c r="E6" i="14"/>
  <c r="D6" i="14"/>
  <c r="C6" i="14"/>
  <c r="V13" i="4"/>
  <c r="V15" i="4"/>
  <c r="V18" i="4"/>
  <c r="V19" i="4"/>
  <c r="V20" i="4"/>
  <c r="U13" i="4"/>
  <c r="U15" i="4"/>
  <c r="U18" i="4"/>
  <c r="U19" i="4"/>
  <c r="U20" i="4"/>
  <c r="T10" i="4"/>
  <c r="T13" i="4"/>
  <c r="T15" i="4"/>
  <c r="T18" i="4"/>
  <c r="T19" i="4"/>
  <c r="T20" i="4"/>
  <c r="S10" i="4"/>
  <c r="S13" i="4"/>
  <c r="S15" i="4"/>
  <c r="S18" i="4"/>
  <c r="S19" i="4"/>
  <c r="S20" i="4"/>
  <c r="R10" i="4"/>
  <c r="R13" i="4"/>
  <c r="R14" i="4"/>
  <c r="R15" i="4"/>
  <c r="R17" i="4"/>
  <c r="R18" i="4"/>
  <c r="R19" i="4"/>
  <c r="R20" i="4"/>
  <c r="R21" i="4"/>
  <c r="Q10" i="4"/>
  <c r="Q13" i="4"/>
  <c r="Q14" i="4"/>
  <c r="Q15" i="4"/>
  <c r="Q17" i="4"/>
  <c r="Q18" i="4"/>
  <c r="Q19" i="4"/>
  <c r="Q20" i="4"/>
  <c r="Q21" i="4"/>
  <c r="P22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M13" i="4"/>
  <c r="M7" i="4"/>
  <c r="M8" i="4"/>
  <c r="M9" i="4"/>
  <c r="M10" i="4"/>
  <c r="M11" i="4"/>
  <c r="M12" i="4"/>
  <c r="M14" i="4"/>
  <c r="M15" i="4"/>
  <c r="M16" i="4"/>
  <c r="M17" i="4"/>
  <c r="M18" i="4"/>
  <c r="M19" i="4"/>
  <c r="M20" i="4"/>
  <c r="M21" i="4"/>
  <c r="M22" i="4"/>
  <c r="L7" i="4"/>
  <c r="L8" i="4"/>
  <c r="L9" i="4"/>
  <c r="L10" i="4"/>
  <c r="V10" i="4" s="1"/>
  <c r="L11" i="4"/>
  <c r="L12" i="4"/>
  <c r="L13" i="4"/>
  <c r="L14" i="4"/>
  <c r="L15" i="4"/>
  <c r="L16" i="4"/>
  <c r="L17" i="4"/>
  <c r="L18" i="4"/>
  <c r="L19" i="4"/>
  <c r="L20" i="4"/>
  <c r="L21" i="4"/>
  <c r="L22" i="4"/>
  <c r="K7" i="4"/>
  <c r="K8" i="4"/>
  <c r="K9" i="4"/>
  <c r="K10" i="4"/>
  <c r="U10" i="4" s="1"/>
  <c r="K11" i="4"/>
  <c r="K12" i="4"/>
  <c r="K13" i="4"/>
  <c r="W13" i="4" s="1"/>
  <c r="K14" i="4"/>
  <c r="K15" i="4"/>
  <c r="W15" i="4" s="1"/>
  <c r="K16" i="4"/>
  <c r="K17" i="4"/>
  <c r="K18" i="4"/>
  <c r="K19" i="4"/>
  <c r="W19" i="4" s="1"/>
  <c r="K20" i="4"/>
  <c r="K21" i="4"/>
  <c r="K22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I6" i="4"/>
  <c r="X88" i="10"/>
  <c r="Y89" i="10"/>
  <c r="X87" i="10"/>
  <c r="W86" i="10"/>
  <c r="Y56" i="10"/>
  <c r="Y25" i="10"/>
  <c r="Y49" i="10"/>
  <c r="Y6" i="10" l="1"/>
  <c r="Y60" i="10" l="1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6" i="10"/>
  <c r="Y27" i="10"/>
  <c r="Y28" i="10"/>
  <c r="Y29" i="10"/>
  <c r="Y31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50" i="10"/>
  <c r="Y51" i="10"/>
  <c r="Y52" i="10"/>
  <c r="W83" i="10" l="1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4" i="10"/>
  <c r="W85" i="10"/>
  <c r="W87" i="10"/>
  <c r="W88" i="10"/>
  <c r="W8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X56" i="10"/>
  <c r="W56" i="10"/>
  <c r="V56" i="10"/>
  <c r="U56" i="10"/>
  <c r="T56" i="10"/>
  <c r="S5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1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1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1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1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1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1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T6" i="10"/>
  <c r="W6" i="10"/>
  <c r="V6" i="10"/>
  <c r="U6" i="10"/>
  <c r="S6" i="10"/>
  <c r="R6" i="10"/>
  <c r="X6" i="10"/>
  <c r="P7" i="10"/>
  <c r="R89" i="10"/>
  <c r="Q89" i="10"/>
  <c r="P89" i="10"/>
  <c r="O89" i="10"/>
  <c r="N89" i="10"/>
  <c r="M89" i="10"/>
  <c r="L89" i="10"/>
  <c r="K89" i="10"/>
  <c r="I89" i="10"/>
  <c r="H89" i="10"/>
  <c r="G89" i="10"/>
  <c r="F89" i="10"/>
  <c r="E89" i="10"/>
  <c r="D89" i="10"/>
  <c r="C89" i="10"/>
  <c r="R88" i="10"/>
  <c r="Q88" i="10"/>
  <c r="P88" i="10"/>
  <c r="O88" i="10"/>
  <c r="N88" i="10"/>
  <c r="M88" i="10"/>
  <c r="L88" i="10"/>
  <c r="K88" i="10"/>
  <c r="I88" i="10"/>
  <c r="H88" i="10"/>
  <c r="G88" i="10"/>
  <c r="F88" i="10"/>
  <c r="E88" i="10"/>
  <c r="D88" i="10"/>
  <c r="C88" i="10"/>
  <c r="R87" i="10"/>
  <c r="Q87" i="10"/>
  <c r="P87" i="10"/>
  <c r="O87" i="10"/>
  <c r="N87" i="10"/>
  <c r="M87" i="10"/>
  <c r="L87" i="10"/>
  <c r="K87" i="10"/>
  <c r="I87" i="10"/>
  <c r="H87" i="10"/>
  <c r="G87" i="10"/>
  <c r="F87" i="10"/>
  <c r="E87" i="10"/>
  <c r="D87" i="10"/>
  <c r="C87" i="10"/>
  <c r="R86" i="10"/>
  <c r="Q86" i="10"/>
  <c r="P86" i="10"/>
  <c r="O86" i="10"/>
  <c r="N86" i="10"/>
  <c r="M86" i="10"/>
  <c r="L86" i="10"/>
  <c r="K86" i="10"/>
  <c r="I86" i="10"/>
  <c r="H86" i="10"/>
  <c r="G86" i="10"/>
  <c r="F86" i="10"/>
  <c r="E86" i="10"/>
  <c r="D86" i="10"/>
  <c r="C86" i="10"/>
  <c r="R85" i="10"/>
  <c r="Q85" i="10"/>
  <c r="P85" i="10"/>
  <c r="O85" i="10"/>
  <c r="N85" i="10"/>
  <c r="M85" i="10"/>
  <c r="L85" i="10"/>
  <c r="K85" i="10"/>
  <c r="I85" i="10"/>
  <c r="H85" i="10"/>
  <c r="G85" i="10"/>
  <c r="F85" i="10"/>
  <c r="E85" i="10"/>
  <c r="D85" i="10"/>
  <c r="C85" i="10"/>
  <c r="R84" i="10"/>
  <c r="Q84" i="10"/>
  <c r="P84" i="10"/>
  <c r="O84" i="10"/>
  <c r="N84" i="10"/>
  <c r="M84" i="10"/>
  <c r="L84" i="10"/>
  <c r="K84" i="10"/>
  <c r="I84" i="10"/>
  <c r="H84" i="10"/>
  <c r="G84" i="10"/>
  <c r="F84" i="10"/>
  <c r="E84" i="10"/>
  <c r="D84" i="10"/>
  <c r="C84" i="10"/>
  <c r="R83" i="10"/>
  <c r="Q83" i="10"/>
  <c r="P83" i="10"/>
  <c r="O83" i="10"/>
  <c r="N83" i="10"/>
  <c r="M83" i="10"/>
  <c r="L83" i="10"/>
  <c r="K83" i="10"/>
  <c r="I83" i="10"/>
  <c r="H83" i="10"/>
  <c r="G83" i="10"/>
  <c r="F83" i="10"/>
  <c r="E83" i="10"/>
  <c r="D83" i="10"/>
  <c r="C83" i="10"/>
  <c r="R82" i="10"/>
  <c r="Q82" i="10"/>
  <c r="P82" i="10"/>
  <c r="O82" i="10"/>
  <c r="N82" i="10"/>
  <c r="M82" i="10"/>
  <c r="L82" i="10"/>
  <c r="K82" i="10"/>
  <c r="I82" i="10"/>
  <c r="H82" i="10"/>
  <c r="G82" i="10"/>
  <c r="F82" i="10"/>
  <c r="E82" i="10"/>
  <c r="D82" i="10"/>
  <c r="C82" i="10"/>
  <c r="R81" i="10"/>
  <c r="Q81" i="10"/>
  <c r="P81" i="10"/>
  <c r="O81" i="10"/>
  <c r="N81" i="10"/>
  <c r="M81" i="10"/>
  <c r="L81" i="10"/>
  <c r="K81" i="10"/>
  <c r="I81" i="10"/>
  <c r="H81" i="10"/>
  <c r="G81" i="10"/>
  <c r="F81" i="10"/>
  <c r="E81" i="10"/>
  <c r="D81" i="10"/>
  <c r="C81" i="10"/>
  <c r="R80" i="10"/>
  <c r="Q80" i="10"/>
  <c r="P80" i="10"/>
  <c r="O80" i="10"/>
  <c r="N80" i="10"/>
  <c r="M80" i="10"/>
  <c r="L80" i="10"/>
  <c r="K80" i="10"/>
  <c r="I80" i="10"/>
  <c r="H80" i="10"/>
  <c r="G80" i="10"/>
  <c r="F80" i="10"/>
  <c r="E80" i="10"/>
  <c r="D80" i="10"/>
  <c r="C80" i="10"/>
  <c r="R79" i="10"/>
  <c r="Q79" i="10"/>
  <c r="P79" i="10"/>
  <c r="O79" i="10"/>
  <c r="N79" i="10"/>
  <c r="M79" i="10"/>
  <c r="L79" i="10"/>
  <c r="K79" i="10"/>
  <c r="I79" i="10"/>
  <c r="H79" i="10"/>
  <c r="G79" i="10"/>
  <c r="F79" i="10"/>
  <c r="E79" i="10"/>
  <c r="D79" i="10"/>
  <c r="C79" i="10"/>
  <c r="R78" i="10"/>
  <c r="Q78" i="10"/>
  <c r="P78" i="10"/>
  <c r="O78" i="10"/>
  <c r="N78" i="10"/>
  <c r="M78" i="10"/>
  <c r="L78" i="10"/>
  <c r="K78" i="10"/>
  <c r="I78" i="10"/>
  <c r="H78" i="10"/>
  <c r="G78" i="10"/>
  <c r="F78" i="10"/>
  <c r="E78" i="10"/>
  <c r="D78" i="10"/>
  <c r="C78" i="10"/>
  <c r="R77" i="10"/>
  <c r="Q77" i="10"/>
  <c r="P77" i="10"/>
  <c r="O77" i="10"/>
  <c r="N77" i="10"/>
  <c r="M77" i="10"/>
  <c r="L77" i="10"/>
  <c r="K77" i="10"/>
  <c r="I77" i="10"/>
  <c r="H77" i="10"/>
  <c r="G77" i="10"/>
  <c r="F77" i="10"/>
  <c r="E77" i="10"/>
  <c r="D77" i="10"/>
  <c r="C77" i="10"/>
  <c r="R76" i="10"/>
  <c r="Q76" i="10"/>
  <c r="P76" i="10"/>
  <c r="O76" i="10"/>
  <c r="N76" i="10"/>
  <c r="M76" i="10"/>
  <c r="L76" i="10"/>
  <c r="K76" i="10"/>
  <c r="I76" i="10"/>
  <c r="H76" i="10"/>
  <c r="G76" i="10"/>
  <c r="F76" i="10"/>
  <c r="E76" i="10"/>
  <c r="D76" i="10"/>
  <c r="C76" i="10"/>
  <c r="R75" i="10"/>
  <c r="Q75" i="10"/>
  <c r="P75" i="10"/>
  <c r="O75" i="10"/>
  <c r="N75" i="10"/>
  <c r="M75" i="10"/>
  <c r="L75" i="10"/>
  <c r="K75" i="10"/>
  <c r="I75" i="10"/>
  <c r="H75" i="10"/>
  <c r="G75" i="10"/>
  <c r="F75" i="10"/>
  <c r="E75" i="10"/>
  <c r="D75" i="10"/>
  <c r="C75" i="10"/>
  <c r="R74" i="10"/>
  <c r="Q74" i="10"/>
  <c r="P74" i="10"/>
  <c r="O74" i="10"/>
  <c r="N74" i="10"/>
  <c r="M74" i="10"/>
  <c r="L74" i="10"/>
  <c r="K74" i="10"/>
  <c r="I74" i="10"/>
  <c r="H74" i="10"/>
  <c r="G74" i="10"/>
  <c r="F74" i="10"/>
  <c r="E74" i="10"/>
  <c r="D74" i="10"/>
  <c r="C74" i="10"/>
  <c r="R73" i="10"/>
  <c r="Q73" i="10"/>
  <c r="P73" i="10"/>
  <c r="O73" i="10"/>
  <c r="N73" i="10"/>
  <c r="M73" i="10"/>
  <c r="L73" i="10"/>
  <c r="K73" i="10"/>
  <c r="I73" i="10"/>
  <c r="H73" i="10"/>
  <c r="G73" i="10"/>
  <c r="F73" i="10"/>
  <c r="E73" i="10"/>
  <c r="D73" i="10"/>
  <c r="C73" i="10"/>
  <c r="R72" i="10"/>
  <c r="Q72" i="10"/>
  <c r="P72" i="10"/>
  <c r="O72" i="10"/>
  <c r="N72" i="10"/>
  <c r="M72" i="10"/>
  <c r="L72" i="10"/>
  <c r="K72" i="10"/>
  <c r="I72" i="10"/>
  <c r="H72" i="10"/>
  <c r="G72" i="10"/>
  <c r="F72" i="10"/>
  <c r="E72" i="10"/>
  <c r="D72" i="10"/>
  <c r="C72" i="10"/>
  <c r="R71" i="10"/>
  <c r="Q71" i="10"/>
  <c r="P71" i="10"/>
  <c r="O71" i="10"/>
  <c r="N71" i="10"/>
  <c r="M71" i="10"/>
  <c r="L71" i="10"/>
  <c r="K71" i="10"/>
  <c r="I71" i="10"/>
  <c r="H71" i="10"/>
  <c r="G71" i="10"/>
  <c r="F71" i="10"/>
  <c r="E71" i="10"/>
  <c r="D71" i="10"/>
  <c r="C71" i="10"/>
  <c r="R70" i="10"/>
  <c r="Q70" i="10"/>
  <c r="P70" i="10"/>
  <c r="O70" i="10"/>
  <c r="N70" i="10"/>
  <c r="M70" i="10"/>
  <c r="L70" i="10"/>
  <c r="K70" i="10"/>
  <c r="I70" i="10"/>
  <c r="H70" i="10"/>
  <c r="G70" i="10"/>
  <c r="F70" i="10"/>
  <c r="E70" i="10"/>
  <c r="D70" i="10"/>
  <c r="C70" i="10"/>
  <c r="R69" i="10"/>
  <c r="Q69" i="10"/>
  <c r="P69" i="10"/>
  <c r="O69" i="10"/>
  <c r="N69" i="10"/>
  <c r="M69" i="10"/>
  <c r="L69" i="10"/>
  <c r="K69" i="10"/>
  <c r="I69" i="10"/>
  <c r="H69" i="10"/>
  <c r="G69" i="10"/>
  <c r="F69" i="10"/>
  <c r="E69" i="10"/>
  <c r="D69" i="10"/>
  <c r="C69" i="10"/>
  <c r="R68" i="10"/>
  <c r="Q68" i="10"/>
  <c r="P68" i="10"/>
  <c r="O68" i="10"/>
  <c r="N68" i="10"/>
  <c r="M68" i="10"/>
  <c r="L68" i="10"/>
  <c r="K68" i="10"/>
  <c r="I68" i="10"/>
  <c r="H68" i="10"/>
  <c r="G68" i="10"/>
  <c r="F68" i="10"/>
  <c r="E68" i="10"/>
  <c r="D68" i="10"/>
  <c r="C68" i="10"/>
  <c r="R67" i="10"/>
  <c r="Q67" i="10"/>
  <c r="P67" i="10"/>
  <c r="O67" i="10"/>
  <c r="N67" i="10"/>
  <c r="M67" i="10"/>
  <c r="L67" i="10"/>
  <c r="K67" i="10"/>
  <c r="I67" i="10"/>
  <c r="H67" i="10"/>
  <c r="G67" i="10"/>
  <c r="F67" i="10"/>
  <c r="E67" i="10"/>
  <c r="D67" i="10"/>
  <c r="C67" i="10"/>
  <c r="R66" i="10"/>
  <c r="Q66" i="10"/>
  <c r="P66" i="10"/>
  <c r="O66" i="10"/>
  <c r="N66" i="10"/>
  <c r="M66" i="10"/>
  <c r="L66" i="10"/>
  <c r="K66" i="10"/>
  <c r="I66" i="10"/>
  <c r="H66" i="10"/>
  <c r="G66" i="10"/>
  <c r="F66" i="10"/>
  <c r="E66" i="10"/>
  <c r="D66" i="10"/>
  <c r="C66" i="10"/>
  <c r="R65" i="10"/>
  <c r="Q65" i="10"/>
  <c r="P65" i="10"/>
  <c r="O65" i="10"/>
  <c r="N65" i="10"/>
  <c r="M65" i="10"/>
  <c r="L65" i="10"/>
  <c r="K65" i="10"/>
  <c r="I65" i="10"/>
  <c r="H65" i="10"/>
  <c r="G65" i="10"/>
  <c r="F65" i="10"/>
  <c r="E65" i="10"/>
  <c r="D65" i="10"/>
  <c r="C65" i="10"/>
  <c r="R64" i="10"/>
  <c r="Q64" i="10"/>
  <c r="P64" i="10"/>
  <c r="O64" i="10"/>
  <c r="N64" i="10"/>
  <c r="M64" i="10"/>
  <c r="L64" i="10"/>
  <c r="K64" i="10"/>
  <c r="I64" i="10"/>
  <c r="H64" i="10"/>
  <c r="G64" i="10"/>
  <c r="F64" i="10"/>
  <c r="E64" i="10"/>
  <c r="D64" i="10"/>
  <c r="C64" i="10"/>
  <c r="R63" i="10"/>
  <c r="Q63" i="10"/>
  <c r="P63" i="10"/>
  <c r="O63" i="10"/>
  <c r="N63" i="10"/>
  <c r="M63" i="10"/>
  <c r="L63" i="10"/>
  <c r="K63" i="10"/>
  <c r="I63" i="10"/>
  <c r="H63" i="10"/>
  <c r="G63" i="10"/>
  <c r="F63" i="10"/>
  <c r="E63" i="10"/>
  <c r="D63" i="10"/>
  <c r="C63" i="10"/>
  <c r="R62" i="10"/>
  <c r="Q62" i="10"/>
  <c r="P62" i="10"/>
  <c r="O62" i="10"/>
  <c r="N62" i="10"/>
  <c r="M62" i="10"/>
  <c r="L62" i="10"/>
  <c r="K62" i="10"/>
  <c r="I62" i="10"/>
  <c r="H62" i="10"/>
  <c r="G62" i="10"/>
  <c r="F62" i="10"/>
  <c r="E62" i="10"/>
  <c r="D62" i="10"/>
  <c r="C62" i="10"/>
  <c r="R61" i="10"/>
  <c r="Q61" i="10"/>
  <c r="P61" i="10"/>
  <c r="O61" i="10"/>
  <c r="N61" i="10"/>
  <c r="M61" i="10"/>
  <c r="L61" i="10"/>
  <c r="K61" i="10"/>
  <c r="I61" i="10"/>
  <c r="H61" i="10"/>
  <c r="G61" i="10"/>
  <c r="F61" i="10"/>
  <c r="E61" i="10"/>
  <c r="D61" i="10"/>
  <c r="C61" i="10"/>
  <c r="R60" i="10"/>
  <c r="Q60" i="10"/>
  <c r="P60" i="10"/>
  <c r="O60" i="10"/>
  <c r="N60" i="10"/>
  <c r="M60" i="10"/>
  <c r="L60" i="10"/>
  <c r="K60" i="10"/>
  <c r="I60" i="10"/>
  <c r="H60" i="10"/>
  <c r="G60" i="10"/>
  <c r="F60" i="10"/>
  <c r="E60" i="10"/>
  <c r="D60" i="10"/>
  <c r="C60" i="10"/>
  <c r="R56" i="10"/>
  <c r="Q56" i="10"/>
  <c r="P56" i="10"/>
  <c r="O56" i="10"/>
  <c r="N56" i="10"/>
  <c r="M56" i="10"/>
  <c r="L56" i="10"/>
  <c r="K56" i="10"/>
  <c r="R52" i="10"/>
  <c r="Q52" i="10"/>
  <c r="P52" i="10"/>
  <c r="O52" i="10"/>
  <c r="N52" i="10"/>
  <c r="M52" i="10"/>
  <c r="L52" i="10"/>
  <c r="K52" i="10"/>
  <c r="I52" i="10"/>
  <c r="H52" i="10"/>
  <c r="G52" i="10"/>
  <c r="F52" i="10"/>
  <c r="E52" i="10"/>
  <c r="D52" i="10"/>
  <c r="C52" i="10"/>
  <c r="R51" i="10"/>
  <c r="Q51" i="10"/>
  <c r="P51" i="10"/>
  <c r="O51" i="10"/>
  <c r="N51" i="10"/>
  <c r="M51" i="10"/>
  <c r="L51" i="10"/>
  <c r="K51" i="10"/>
  <c r="I51" i="10"/>
  <c r="H51" i="10"/>
  <c r="G51" i="10"/>
  <c r="F51" i="10"/>
  <c r="E51" i="10"/>
  <c r="D51" i="10"/>
  <c r="C51" i="10"/>
  <c r="R50" i="10"/>
  <c r="Q50" i="10"/>
  <c r="P50" i="10"/>
  <c r="O50" i="10"/>
  <c r="N50" i="10"/>
  <c r="M50" i="10"/>
  <c r="L50" i="10"/>
  <c r="K50" i="10"/>
  <c r="I50" i="10"/>
  <c r="H50" i="10"/>
  <c r="G50" i="10"/>
  <c r="F50" i="10"/>
  <c r="E50" i="10"/>
  <c r="D50" i="10"/>
  <c r="C50" i="10"/>
  <c r="R49" i="10"/>
  <c r="Q49" i="10"/>
  <c r="P49" i="10"/>
  <c r="O49" i="10"/>
  <c r="N49" i="10"/>
  <c r="M49" i="10"/>
  <c r="L49" i="10"/>
  <c r="K49" i="10"/>
  <c r="I49" i="10"/>
  <c r="H49" i="10"/>
  <c r="G49" i="10"/>
  <c r="F49" i="10"/>
  <c r="E49" i="10"/>
  <c r="D49" i="10"/>
  <c r="C49" i="10"/>
  <c r="R48" i="10"/>
  <c r="Q48" i="10"/>
  <c r="P48" i="10"/>
  <c r="O48" i="10"/>
  <c r="N48" i="10"/>
  <c r="M48" i="10"/>
  <c r="L48" i="10"/>
  <c r="K48" i="10"/>
  <c r="I48" i="10"/>
  <c r="H48" i="10"/>
  <c r="G48" i="10"/>
  <c r="F48" i="10"/>
  <c r="E48" i="10"/>
  <c r="D48" i="10"/>
  <c r="C48" i="10"/>
  <c r="R47" i="10"/>
  <c r="Q47" i="10"/>
  <c r="P47" i="10"/>
  <c r="O47" i="10"/>
  <c r="N47" i="10"/>
  <c r="M47" i="10"/>
  <c r="L47" i="10"/>
  <c r="K47" i="10"/>
  <c r="I47" i="10"/>
  <c r="H47" i="10"/>
  <c r="G47" i="10"/>
  <c r="F47" i="10"/>
  <c r="E47" i="10"/>
  <c r="D47" i="10"/>
  <c r="C47" i="10"/>
  <c r="R46" i="10"/>
  <c r="Q46" i="10"/>
  <c r="P46" i="10"/>
  <c r="O46" i="10"/>
  <c r="N46" i="10"/>
  <c r="M46" i="10"/>
  <c r="L46" i="10"/>
  <c r="K46" i="10"/>
  <c r="I46" i="10"/>
  <c r="H46" i="10"/>
  <c r="G46" i="10"/>
  <c r="F46" i="10"/>
  <c r="E46" i="10"/>
  <c r="D46" i="10"/>
  <c r="C46" i="10"/>
  <c r="R45" i="10"/>
  <c r="Q45" i="10"/>
  <c r="P45" i="10"/>
  <c r="O45" i="10"/>
  <c r="N45" i="10"/>
  <c r="M45" i="10"/>
  <c r="L45" i="10"/>
  <c r="K45" i="10"/>
  <c r="I45" i="10"/>
  <c r="H45" i="10"/>
  <c r="G45" i="10"/>
  <c r="F45" i="10"/>
  <c r="E45" i="10"/>
  <c r="D45" i="10"/>
  <c r="C45" i="10"/>
  <c r="R44" i="10"/>
  <c r="Q44" i="10"/>
  <c r="P44" i="10"/>
  <c r="O44" i="10"/>
  <c r="N44" i="10"/>
  <c r="M44" i="10"/>
  <c r="L44" i="10"/>
  <c r="K44" i="10"/>
  <c r="I44" i="10"/>
  <c r="H44" i="10"/>
  <c r="G44" i="10"/>
  <c r="F44" i="10"/>
  <c r="E44" i="10"/>
  <c r="D44" i="10"/>
  <c r="C44" i="10"/>
  <c r="R43" i="10"/>
  <c r="Q43" i="10"/>
  <c r="P43" i="10"/>
  <c r="O43" i="10"/>
  <c r="N43" i="10"/>
  <c r="M43" i="10"/>
  <c r="L43" i="10"/>
  <c r="K43" i="10"/>
  <c r="I43" i="10"/>
  <c r="H43" i="10"/>
  <c r="G43" i="10"/>
  <c r="F43" i="10"/>
  <c r="E43" i="10"/>
  <c r="D43" i="10"/>
  <c r="C43" i="10"/>
  <c r="R42" i="10"/>
  <c r="Q42" i="10"/>
  <c r="P42" i="10"/>
  <c r="O42" i="10"/>
  <c r="N42" i="10"/>
  <c r="M42" i="10"/>
  <c r="L42" i="10"/>
  <c r="K42" i="10"/>
  <c r="I42" i="10"/>
  <c r="H42" i="10"/>
  <c r="G42" i="10"/>
  <c r="F42" i="10"/>
  <c r="E42" i="10"/>
  <c r="D42" i="10"/>
  <c r="C42" i="10"/>
  <c r="R41" i="10"/>
  <c r="Q41" i="10"/>
  <c r="P41" i="10"/>
  <c r="O41" i="10"/>
  <c r="N41" i="10"/>
  <c r="M41" i="10"/>
  <c r="L41" i="10"/>
  <c r="K41" i="10"/>
  <c r="I41" i="10"/>
  <c r="H41" i="10"/>
  <c r="G41" i="10"/>
  <c r="F41" i="10"/>
  <c r="E41" i="10"/>
  <c r="D41" i="10"/>
  <c r="C41" i="10"/>
  <c r="R40" i="10"/>
  <c r="Q40" i="10"/>
  <c r="P40" i="10"/>
  <c r="O40" i="10"/>
  <c r="N40" i="10"/>
  <c r="M40" i="10"/>
  <c r="L40" i="10"/>
  <c r="K40" i="10"/>
  <c r="I40" i="10"/>
  <c r="H40" i="10"/>
  <c r="G40" i="10"/>
  <c r="F40" i="10"/>
  <c r="E40" i="10"/>
  <c r="D40" i="10"/>
  <c r="C40" i="10"/>
  <c r="R39" i="10"/>
  <c r="Q39" i="10"/>
  <c r="P39" i="10"/>
  <c r="O39" i="10"/>
  <c r="N39" i="10"/>
  <c r="M39" i="10"/>
  <c r="L39" i="10"/>
  <c r="K39" i="10"/>
  <c r="I39" i="10"/>
  <c r="H39" i="10"/>
  <c r="G39" i="10"/>
  <c r="F39" i="10"/>
  <c r="E39" i="10"/>
  <c r="D39" i="10"/>
  <c r="C39" i="10"/>
  <c r="R38" i="10"/>
  <c r="Q38" i="10"/>
  <c r="P38" i="10"/>
  <c r="O38" i="10"/>
  <c r="N38" i="10"/>
  <c r="M38" i="10"/>
  <c r="L38" i="10"/>
  <c r="K38" i="10"/>
  <c r="I38" i="10"/>
  <c r="H38" i="10"/>
  <c r="G38" i="10"/>
  <c r="F38" i="10"/>
  <c r="E38" i="10"/>
  <c r="D38" i="10"/>
  <c r="C38" i="10"/>
  <c r="R37" i="10"/>
  <c r="Q37" i="10"/>
  <c r="P37" i="10"/>
  <c r="O37" i="10"/>
  <c r="N37" i="10"/>
  <c r="M37" i="10"/>
  <c r="L37" i="10"/>
  <c r="K37" i="10"/>
  <c r="I37" i="10"/>
  <c r="H37" i="10"/>
  <c r="G37" i="10"/>
  <c r="F37" i="10"/>
  <c r="E37" i="10"/>
  <c r="D37" i="10"/>
  <c r="C37" i="10"/>
  <c r="R36" i="10"/>
  <c r="Q36" i="10"/>
  <c r="P36" i="10"/>
  <c r="O36" i="10"/>
  <c r="N36" i="10"/>
  <c r="M36" i="10"/>
  <c r="L36" i="10"/>
  <c r="K36" i="10"/>
  <c r="I36" i="10"/>
  <c r="H36" i="10"/>
  <c r="G36" i="10"/>
  <c r="F36" i="10"/>
  <c r="E36" i="10"/>
  <c r="D36" i="10"/>
  <c r="C36" i="10"/>
  <c r="R31" i="10"/>
  <c r="Q31" i="10"/>
  <c r="P31" i="10"/>
  <c r="O31" i="10"/>
  <c r="N31" i="10"/>
  <c r="M31" i="10"/>
  <c r="L31" i="10"/>
  <c r="K31" i="10"/>
  <c r="I31" i="10"/>
  <c r="H31" i="10"/>
  <c r="G31" i="10"/>
  <c r="F31" i="10"/>
  <c r="E31" i="10"/>
  <c r="D31" i="10"/>
  <c r="R29" i="10"/>
  <c r="Q29" i="10"/>
  <c r="P29" i="10"/>
  <c r="O29" i="10"/>
  <c r="N29" i="10"/>
  <c r="M29" i="10"/>
  <c r="L29" i="10"/>
  <c r="K29" i="10"/>
  <c r="I29" i="10"/>
  <c r="H29" i="10"/>
  <c r="G29" i="10"/>
  <c r="F29" i="10"/>
  <c r="E29" i="10"/>
  <c r="D29" i="10"/>
  <c r="R28" i="10"/>
  <c r="Q28" i="10"/>
  <c r="P28" i="10"/>
  <c r="O28" i="10"/>
  <c r="N28" i="10"/>
  <c r="M28" i="10"/>
  <c r="L28" i="10"/>
  <c r="K28" i="10"/>
  <c r="I28" i="10"/>
  <c r="H28" i="10"/>
  <c r="G28" i="10"/>
  <c r="F28" i="10"/>
  <c r="E28" i="10"/>
  <c r="D28" i="10"/>
  <c r="R27" i="10"/>
  <c r="Q27" i="10"/>
  <c r="P27" i="10"/>
  <c r="O27" i="10"/>
  <c r="N27" i="10"/>
  <c r="M27" i="10"/>
  <c r="L27" i="10"/>
  <c r="K27" i="10"/>
  <c r="I27" i="10"/>
  <c r="H27" i="10"/>
  <c r="G27" i="10"/>
  <c r="F27" i="10"/>
  <c r="E27" i="10"/>
  <c r="D27" i="10"/>
  <c r="R26" i="10"/>
  <c r="Q26" i="10"/>
  <c r="P26" i="10"/>
  <c r="O26" i="10"/>
  <c r="N26" i="10"/>
  <c r="M26" i="10"/>
  <c r="L26" i="10"/>
  <c r="K26" i="10"/>
  <c r="I26" i="10"/>
  <c r="H26" i="10"/>
  <c r="G26" i="10"/>
  <c r="F26" i="10"/>
  <c r="E26" i="10"/>
  <c r="D26" i="10"/>
  <c r="R25" i="10"/>
  <c r="Q25" i="10"/>
  <c r="P25" i="10"/>
  <c r="O25" i="10"/>
  <c r="N25" i="10"/>
  <c r="M25" i="10"/>
  <c r="L25" i="10"/>
  <c r="K25" i="10"/>
  <c r="I25" i="10"/>
  <c r="H25" i="10"/>
  <c r="G25" i="10"/>
  <c r="F25" i="10"/>
  <c r="E25" i="10"/>
  <c r="D25" i="10"/>
  <c r="R24" i="10"/>
  <c r="Q24" i="10"/>
  <c r="P24" i="10"/>
  <c r="O24" i="10"/>
  <c r="N24" i="10"/>
  <c r="M24" i="10"/>
  <c r="L24" i="10"/>
  <c r="K24" i="10"/>
  <c r="I24" i="10"/>
  <c r="H24" i="10"/>
  <c r="G24" i="10"/>
  <c r="F24" i="10"/>
  <c r="E24" i="10"/>
  <c r="D24" i="10"/>
  <c r="R23" i="10"/>
  <c r="Q23" i="10"/>
  <c r="P23" i="10"/>
  <c r="O23" i="10"/>
  <c r="N23" i="10"/>
  <c r="M23" i="10"/>
  <c r="L23" i="10"/>
  <c r="K23" i="10"/>
  <c r="I23" i="10"/>
  <c r="H23" i="10"/>
  <c r="G23" i="10"/>
  <c r="F23" i="10"/>
  <c r="E23" i="10"/>
  <c r="D23" i="10"/>
  <c r="R22" i="10"/>
  <c r="Q22" i="10"/>
  <c r="P22" i="10"/>
  <c r="O22" i="10"/>
  <c r="N22" i="10"/>
  <c r="M22" i="10"/>
  <c r="L22" i="10"/>
  <c r="K22" i="10"/>
  <c r="I22" i="10"/>
  <c r="H22" i="10"/>
  <c r="G22" i="10"/>
  <c r="F22" i="10"/>
  <c r="E22" i="10"/>
  <c r="D22" i="10"/>
  <c r="R21" i="10"/>
  <c r="Q21" i="10"/>
  <c r="P21" i="10"/>
  <c r="O21" i="10"/>
  <c r="N21" i="10"/>
  <c r="M21" i="10"/>
  <c r="L21" i="10"/>
  <c r="K21" i="10"/>
  <c r="I21" i="10"/>
  <c r="H21" i="10"/>
  <c r="G21" i="10"/>
  <c r="F21" i="10"/>
  <c r="E21" i="10"/>
  <c r="D21" i="10"/>
  <c r="R20" i="10"/>
  <c r="Q20" i="10"/>
  <c r="P20" i="10"/>
  <c r="O20" i="10"/>
  <c r="N20" i="10"/>
  <c r="M20" i="10"/>
  <c r="L20" i="10"/>
  <c r="K20" i="10"/>
  <c r="I20" i="10"/>
  <c r="H20" i="10"/>
  <c r="G20" i="10"/>
  <c r="F20" i="10"/>
  <c r="E20" i="10"/>
  <c r="D20" i="10"/>
  <c r="R19" i="10"/>
  <c r="Q19" i="10"/>
  <c r="P19" i="10"/>
  <c r="O19" i="10"/>
  <c r="N19" i="10"/>
  <c r="M19" i="10"/>
  <c r="L19" i="10"/>
  <c r="K19" i="10"/>
  <c r="I19" i="10"/>
  <c r="H19" i="10"/>
  <c r="G19" i="10"/>
  <c r="F19" i="10"/>
  <c r="E19" i="10"/>
  <c r="D19" i="10"/>
  <c r="R18" i="10"/>
  <c r="Q18" i="10"/>
  <c r="P18" i="10"/>
  <c r="O18" i="10"/>
  <c r="N18" i="10"/>
  <c r="M18" i="10"/>
  <c r="L18" i="10"/>
  <c r="K18" i="10"/>
  <c r="I18" i="10"/>
  <c r="H18" i="10"/>
  <c r="G18" i="10"/>
  <c r="F18" i="10"/>
  <c r="E18" i="10"/>
  <c r="D18" i="10"/>
  <c r="R17" i="10"/>
  <c r="Q17" i="10"/>
  <c r="P17" i="10"/>
  <c r="O17" i="10"/>
  <c r="N17" i="10"/>
  <c r="M17" i="10"/>
  <c r="L17" i="10"/>
  <c r="K17" i="10"/>
  <c r="I17" i="10"/>
  <c r="H17" i="10"/>
  <c r="G17" i="10"/>
  <c r="F17" i="10"/>
  <c r="E17" i="10"/>
  <c r="D17" i="10"/>
  <c r="R16" i="10"/>
  <c r="Q16" i="10"/>
  <c r="P16" i="10"/>
  <c r="O16" i="10"/>
  <c r="N16" i="10"/>
  <c r="M16" i="10"/>
  <c r="L16" i="10"/>
  <c r="K16" i="10"/>
  <c r="I16" i="10"/>
  <c r="H16" i="10"/>
  <c r="G16" i="10"/>
  <c r="F16" i="10"/>
  <c r="E16" i="10"/>
  <c r="D16" i="10"/>
  <c r="R15" i="10"/>
  <c r="Q15" i="10"/>
  <c r="P15" i="10"/>
  <c r="O15" i="10"/>
  <c r="N15" i="10"/>
  <c r="M15" i="10"/>
  <c r="L15" i="10"/>
  <c r="K15" i="10"/>
  <c r="I15" i="10"/>
  <c r="H15" i="10"/>
  <c r="G15" i="10"/>
  <c r="F15" i="10"/>
  <c r="E15" i="10"/>
  <c r="D15" i="10"/>
  <c r="R14" i="10"/>
  <c r="Q14" i="10"/>
  <c r="P14" i="10"/>
  <c r="O14" i="10"/>
  <c r="N14" i="10"/>
  <c r="M14" i="10"/>
  <c r="L14" i="10"/>
  <c r="K14" i="10"/>
  <c r="I14" i="10"/>
  <c r="H14" i="10"/>
  <c r="G14" i="10"/>
  <c r="F14" i="10"/>
  <c r="E14" i="10"/>
  <c r="D14" i="10"/>
  <c r="R13" i="10"/>
  <c r="Q13" i="10"/>
  <c r="P13" i="10"/>
  <c r="O13" i="10"/>
  <c r="N13" i="10"/>
  <c r="M13" i="10"/>
  <c r="L13" i="10"/>
  <c r="K13" i="10"/>
  <c r="I13" i="10"/>
  <c r="H13" i="10"/>
  <c r="G13" i="10"/>
  <c r="F13" i="10"/>
  <c r="E13" i="10"/>
  <c r="D13" i="10"/>
  <c r="R12" i="10"/>
  <c r="Q12" i="10"/>
  <c r="P12" i="10"/>
  <c r="O12" i="10"/>
  <c r="N12" i="10"/>
  <c r="M12" i="10"/>
  <c r="L12" i="10"/>
  <c r="K12" i="10"/>
  <c r="I12" i="10"/>
  <c r="H12" i="10"/>
  <c r="G12" i="10"/>
  <c r="F12" i="10"/>
  <c r="E12" i="10"/>
  <c r="D12" i="10"/>
  <c r="R11" i="10"/>
  <c r="Q11" i="10"/>
  <c r="P11" i="10"/>
  <c r="O11" i="10"/>
  <c r="N11" i="10"/>
  <c r="M11" i="10"/>
  <c r="L11" i="10"/>
  <c r="K11" i="10"/>
  <c r="I11" i="10"/>
  <c r="H11" i="10"/>
  <c r="G11" i="10"/>
  <c r="F11" i="10"/>
  <c r="E11" i="10"/>
  <c r="D11" i="10"/>
  <c r="R10" i="10"/>
  <c r="Q10" i="10"/>
  <c r="P10" i="10"/>
  <c r="O10" i="10"/>
  <c r="N10" i="10"/>
  <c r="M10" i="10"/>
  <c r="L10" i="10"/>
  <c r="K10" i="10"/>
  <c r="I10" i="10"/>
  <c r="H10" i="10"/>
  <c r="G10" i="10"/>
  <c r="F10" i="10"/>
  <c r="E10" i="10"/>
  <c r="D10" i="10"/>
  <c r="R9" i="10"/>
  <c r="Q9" i="10"/>
  <c r="P9" i="10"/>
  <c r="O9" i="10"/>
  <c r="N9" i="10"/>
  <c r="M9" i="10"/>
  <c r="L9" i="10"/>
  <c r="K9" i="10"/>
  <c r="I9" i="10"/>
  <c r="H9" i="10"/>
  <c r="G9" i="10"/>
  <c r="F9" i="10"/>
  <c r="E9" i="10"/>
  <c r="D9" i="10"/>
  <c r="R8" i="10"/>
  <c r="Q8" i="10"/>
  <c r="P8" i="10"/>
  <c r="O8" i="10"/>
  <c r="N8" i="10"/>
  <c r="M8" i="10"/>
  <c r="L8" i="10"/>
  <c r="K8" i="10"/>
  <c r="I8" i="10"/>
  <c r="H8" i="10"/>
  <c r="G8" i="10"/>
  <c r="F8" i="10"/>
  <c r="E8" i="10"/>
  <c r="D8" i="10"/>
  <c r="R7" i="10"/>
  <c r="Q7" i="10"/>
  <c r="O7" i="10"/>
  <c r="N7" i="10"/>
  <c r="M7" i="10"/>
  <c r="L7" i="10"/>
  <c r="K7" i="10"/>
  <c r="I7" i="10"/>
  <c r="H7" i="10"/>
  <c r="G7" i="10"/>
  <c r="F7" i="10"/>
  <c r="E7" i="10"/>
  <c r="D7" i="10"/>
  <c r="Q6" i="10"/>
  <c r="P6" i="10"/>
  <c r="O6" i="10"/>
  <c r="N6" i="10"/>
  <c r="M6" i="10"/>
  <c r="L6" i="10"/>
  <c r="K6" i="10"/>
  <c r="H6" i="10"/>
  <c r="G6" i="10"/>
  <c r="F6" i="10"/>
  <c r="E6" i="10"/>
  <c r="D6" i="10"/>
  <c r="C84" i="9"/>
  <c r="D84" i="9"/>
  <c r="E84" i="9"/>
  <c r="F84" i="9"/>
  <c r="G84" i="9"/>
  <c r="H84" i="9"/>
  <c r="I84" i="9"/>
  <c r="K84" i="9"/>
  <c r="L84" i="9"/>
  <c r="M84" i="9"/>
  <c r="N84" i="9"/>
  <c r="O84" i="9"/>
  <c r="P84" i="9"/>
  <c r="Q84" i="9"/>
  <c r="R84" i="9"/>
  <c r="R79" i="9"/>
  <c r="R80" i="9"/>
  <c r="R81" i="9"/>
  <c r="Q79" i="9"/>
  <c r="Q80" i="9"/>
  <c r="Q81" i="9"/>
  <c r="P79" i="9"/>
  <c r="P80" i="9"/>
  <c r="P81" i="9"/>
  <c r="O79" i="9"/>
  <c r="O80" i="9"/>
  <c r="O81" i="9"/>
  <c r="N79" i="9"/>
  <c r="N80" i="9"/>
  <c r="N81" i="9"/>
  <c r="M79" i="9"/>
  <c r="M80" i="9"/>
  <c r="M81" i="9"/>
  <c r="L79" i="9"/>
  <c r="L80" i="9"/>
  <c r="L81" i="9"/>
  <c r="K79" i="9"/>
  <c r="K80" i="9"/>
  <c r="K81" i="9"/>
  <c r="I79" i="9"/>
  <c r="I80" i="9"/>
  <c r="I81" i="9"/>
  <c r="H79" i="9"/>
  <c r="H80" i="9"/>
  <c r="H81" i="9"/>
  <c r="G79" i="9"/>
  <c r="G80" i="9"/>
  <c r="G81" i="9"/>
  <c r="F79" i="9"/>
  <c r="F80" i="9"/>
  <c r="F81" i="9"/>
  <c r="E79" i="9"/>
  <c r="E80" i="9"/>
  <c r="E81" i="9"/>
  <c r="D79" i="9"/>
  <c r="D80" i="9"/>
  <c r="D81" i="9"/>
  <c r="C79" i="9"/>
  <c r="C80" i="9"/>
  <c r="C81" i="9"/>
  <c r="R72" i="9"/>
  <c r="R73" i="9"/>
  <c r="R74" i="9"/>
  <c r="R75" i="9"/>
  <c r="Q72" i="9"/>
  <c r="Q73" i="9"/>
  <c r="Q74" i="9"/>
  <c r="Q75" i="9"/>
  <c r="P72" i="9"/>
  <c r="P73" i="9"/>
  <c r="P74" i="9"/>
  <c r="P75" i="9"/>
  <c r="O72" i="9"/>
  <c r="O73" i="9"/>
  <c r="O74" i="9"/>
  <c r="O75" i="9"/>
  <c r="N72" i="9"/>
  <c r="N73" i="9"/>
  <c r="N74" i="9"/>
  <c r="N75" i="9"/>
  <c r="M72" i="9"/>
  <c r="M73" i="9"/>
  <c r="M74" i="9"/>
  <c r="M75" i="9"/>
  <c r="L72" i="9"/>
  <c r="L73" i="9"/>
  <c r="L74" i="9"/>
  <c r="L75" i="9"/>
  <c r="K72" i="9"/>
  <c r="K73" i="9"/>
  <c r="K74" i="9"/>
  <c r="K75" i="9"/>
  <c r="I72" i="9"/>
  <c r="I73" i="9"/>
  <c r="I74" i="9"/>
  <c r="I75" i="9"/>
  <c r="H72" i="9"/>
  <c r="H73" i="9"/>
  <c r="H74" i="9"/>
  <c r="H75" i="9"/>
  <c r="G72" i="9"/>
  <c r="G73" i="9"/>
  <c r="G74" i="9"/>
  <c r="G75" i="9"/>
  <c r="F72" i="9"/>
  <c r="F73" i="9"/>
  <c r="F74" i="9"/>
  <c r="F75" i="9"/>
  <c r="E72" i="9"/>
  <c r="E73" i="9"/>
  <c r="E74" i="9"/>
  <c r="E75" i="9"/>
  <c r="D72" i="9"/>
  <c r="D73" i="9"/>
  <c r="D74" i="9"/>
  <c r="D75" i="9"/>
  <c r="C72" i="9"/>
  <c r="C73" i="9"/>
  <c r="C74" i="9"/>
  <c r="C75" i="9"/>
  <c r="R52" i="9"/>
  <c r="R53" i="9"/>
  <c r="R55" i="9"/>
  <c r="R56" i="9"/>
  <c r="R60" i="9"/>
  <c r="R61" i="9"/>
  <c r="R62" i="9"/>
  <c r="R63" i="9"/>
  <c r="Q52" i="9"/>
  <c r="Q53" i="9"/>
  <c r="Q55" i="9"/>
  <c r="Q56" i="9"/>
  <c r="Q60" i="9"/>
  <c r="Q61" i="9"/>
  <c r="Q62" i="9"/>
  <c r="Q63" i="9"/>
  <c r="P52" i="9"/>
  <c r="P53" i="9"/>
  <c r="P55" i="9"/>
  <c r="P56" i="9"/>
  <c r="P60" i="9"/>
  <c r="P61" i="9"/>
  <c r="P62" i="9"/>
  <c r="P63" i="9"/>
  <c r="O52" i="9"/>
  <c r="O53" i="9"/>
  <c r="O55" i="9"/>
  <c r="O56" i="9"/>
  <c r="O60" i="9"/>
  <c r="O61" i="9"/>
  <c r="O62" i="9"/>
  <c r="O63" i="9"/>
  <c r="N52" i="9"/>
  <c r="N53" i="9"/>
  <c r="N55" i="9"/>
  <c r="N56" i="9"/>
  <c r="N60" i="9"/>
  <c r="N61" i="9"/>
  <c r="N62" i="9"/>
  <c r="N63" i="9"/>
  <c r="M52" i="9"/>
  <c r="M53" i="9"/>
  <c r="M55" i="9"/>
  <c r="M56" i="9"/>
  <c r="M60" i="9"/>
  <c r="M61" i="9"/>
  <c r="M62" i="9"/>
  <c r="M63" i="9"/>
  <c r="L52" i="9"/>
  <c r="L53" i="9"/>
  <c r="L55" i="9"/>
  <c r="L56" i="9"/>
  <c r="L60" i="9"/>
  <c r="L61" i="9"/>
  <c r="L62" i="9"/>
  <c r="L63" i="9"/>
  <c r="K52" i="9"/>
  <c r="K53" i="9"/>
  <c r="K55" i="9"/>
  <c r="K56" i="9"/>
  <c r="K60" i="9"/>
  <c r="K61" i="9"/>
  <c r="K62" i="9"/>
  <c r="K63" i="9"/>
  <c r="I52" i="9"/>
  <c r="I53" i="9"/>
  <c r="I55" i="9"/>
  <c r="I56" i="9"/>
  <c r="I60" i="9"/>
  <c r="I61" i="9"/>
  <c r="I62" i="9"/>
  <c r="I63" i="9"/>
  <c r="H52" i="9"/>
  <c r="H53" i="9"/>
  <c r="H55" i="9"/>
  <c r="H56" i="9"/>
  <c r="H60" i="9"/>
  <c r="H61" i="9"/>
  <c r="H62" i="9"/>
  <c r="H63" i="9"/>
  <c r="G52" i="9"/>
  <c r="G53" i="9"/>
  <c r="G55" i="9"/>
  <c r="G56" i="9"/>
  <c r="G60" i="9"/>
  <c r="G61" i="9"/>
  <c r="G62" i="9"/>
  <c r="G63" i="9"/>
  <c r="F52" i="9"/>
  <c r="F53" i="9"/>
  <c r="F55" i="9"/>
  <c r="F56" i="9"/>
  <c r="F60" i="9"/>
  <c r="F61" i="9"/>
  <c r="F62" i="9"/>
  <c r="F63" i="9"/>
  <c r="E52" i="9"/>
  <c r="E53" i="9"/>
  <c r="E55" i="9"/>
  <c r="E56" i="9"/>
  <c r="E60" i="9"/>
  <c r="E61" i="9"/>
  <c r="E62" i="9"/>
  <c r="E63" i="9"/>
  <c r="D52" i="9"/>
  <c r="D53" i="9"/>
  <c r="D55" i="9"/>
  <c r="D56" i="9"/>
  <c r="D60" i="9"/>
  <c r="D61" i="9"/>
  <c r="D62" i="9"/>
  <c r="D63" i="9"/>
  <c r="C52" i="9"/>
  <c r="C53" i="9"/>
  <c r="C55" i="9"/>
  <c r="C56" i="9"/>
  <c r="C60" i="9"/>
  <c r="C61" i="9"/>
  <c r="C62" i="9"/>
  <c r="C63" i="9"/>
  <c r="R41" i="9"/>
  <c r="R42" i="9"/>
  <c r="R43" i="9"/>
  <c r="R44" i="9"/>
  <c r="Q41" i="9"/>
  <c r="Q42" i="9"/>
  <c r="Q43" i="9"/>
  <c r="Q44" i="9"/>
  <c r="P41" i="9"/>
  <c r="P42" i="9"/>
  <c r="P43" i="9"/>
  <c r="P44" i="9"/>
  <c r="O41" i="9"/>
  <c r="O42" i="9"/>
  <c r="O43" i="9"/>
  <c r="O44" i="9"/>
  <c r="N41" i="9"/>
  <c r="N42" i="9"/>
  <c r="N43" i="9"/>
  <c r="N44" i="9"/>
  <c r="M41" i="9"/>
  <c r="M42" i="9"/>
  <c r="M43" i="9"/>
  <c r="M44" i="9"/>
  <c r="L41" i="9"/>
  <c r="L42" i="9"/>
  <c r="L43" i="9"/>
  <c r="L44" i="9"/>
  <c r="K41" i="9"/>
  <c r="K42" i="9"/>
  <c r="K43" i="9"/>
  <c r="K44" i="9"/>
  <c r="I41" i="9"/>
  <c r="I42" i="9"/>
  <c r="I43" i="9"/>
  <c r="I44" i="9"/>
  <c r="H41" i="9"/>
  <c r="H42" i="9"/>
  <c r="H43" i="9"/>
  <c r="H44" i="9"/>
  <c r="G41" i="9"/>
  <c r="G42" i="9"/>
  <c r="G43" i="9"/>
  <c r="G44" i="9"/>
  <c r="F41" i="9"/>
  <c r="F42" i="9"/>
  <c r="F43" i="9"/>
  <c r="F44" i="9"/>
  <c r="E41" i="9"/>
  <c r="E42" i="9"/>
  <c r="E43" i="9"/>
  <c r="E44" i="9"/>
  <c r="D41" i="9"/>
  <c r="D42" i="9"/>
  <c r="D43" i="9"/>
  <c r="D44" i="9"/>
  <c r="C41" i="9"/>
  <c r="C42" i="9"/>
  <c r="C43" i="9"/>
  <c r="C44" i="9"/>
  <c r="R17" i="9"/>
  <c r="R18" i="9"/>
  <c r="R19" i="9"/>
  <c r="R20" i="9"/>
  <c r="R21" i="9"/>
  <c r="R22" i="9"/>
  <c r="Q17" i="9"/>
  <c r="Q18" i="9"/>
  <c r="Q19" i="9"/>
  <c r="Q20" i="9"/>
  <c r="Q21" i="9"/>
  <c r="Q22" i="9"/>
  <c r="P17" i="9"/>
  <c r="P18" i="9"/>
  <c r="P19" i="9"/>
  <c r="P20" i="9"/>
  <c r="P21" i="9"/>
  <c r="P22" i="9"/>
  <c r="O17" i="9"/>
  <c r="O18" i="9"/>
  <c r="O19" i="9"/>
  <c r="O20" i="9"/>
  <c r="O21" i="9"/>
  <c r="O22" i="9"/>
  <c r="N17" i="9"/>
  <c r="N18" i="9"/>
  <c r="N19" i="9"/>
  <c r="N20" i="9"/>
  <c r="N21" i="9"/>
  <c r="N22" i="9"/>
  <c r="M17" i="9"/>
  <c r="M18" i="9"/>
  <c r="M19" i="9"/>
  <c r="M20" i="9"/>
  <c r="M21" i="9"/>
  <c r="M22" i="9"/>
  <c r="L17" i="9"/>
  <c r="L18" i="9"/>
  <c r="L19" i="9"/>
  <c r="L20" i="9"/>
  <c r="L21" i="9"/>
  <c r="L22" i="9"/>
  <c r="K17" i="9"/>
  <c r="K18" i="9"/>
  <c r="K19" i="9"/>
  <c r="K20" i="9"/>
  <c r="K21" i="9"/>
  <c r="K22" i="9"/>
  <c r="I17" i="9"/>
  <c r="I18" i="9"/>
  <c r="I19" i="9"/>
  <c r="I20" i="9"/>
  <c r="I21" i="9"/>
  <c r="I22" i="9"/>
  <c r="H17" i="9"/>
  <c r="H18" i="9"/>
  <c r="H19" i="9"/>
  <c r="H20" i="9"/>
  <c r="H21" i="9"/>
  <c r="H22" i="9"/>
  <c r="G17" i="9"/>
  <c r="G18" i="9"/>
  <c r="G19" i="9"/>
  <c r="G20" i="9"/>
  <c r="G21" i="9"/>
  <c r="G22" i="9"/>
  <c r="F17" i="9"/>
  <c r="F18" i="9"/>
  <c r="F19" i="9"/>
  <c r="F20" i="9"/>
  <c r="F21" i="9"/>
  <c r="F22" i="9"/>
  <c r="E17" i="9"/>
  <c r="E18" i="9"/>
  <c r="E19" i="9"/>
  <c r="E20" i="9"/>
  <c r="E21" i="9"/>
  <c r="E22" i="9"/>
  <c r="D17" i="9"/>
  <c r="D18" i="9"/>
  <c r="D19" i="9"/>
  <c r="D20" i="9"/>
  <c r="D21" i="9"/>
  <c r="D22" i="9"/>
  <c r="C17" i="9"/>
  <c r="C18" i="9"/>
  <c r="C19" i="9"/>
  <c r="C20" i="9"/>
  <c r="C21" i="9"/>
  <c r="C22" i="9"/>
  <c r="R8" i="9" l="1"/>
  <c r="R9" i="9"/>
  <c r="R10" i="9"/>
  <c r="R11" i="9"/>
  <c r="R12" i="9"/>
  <c r="R13" i="9"/>
  <c r="R14" i="9"/>
  <c r="Q8" i="9"/>
  <c r="Q9" i="9"/>
  <c r="Q10" i="9"/>
  <c r="Q11" i="9"/>
  <c r="Q12" i="9"/>
  <c r="Q13" i="9"/>
  <c r="Q14" i="9"/>
  <c r="P8" i="9"/>
  <c r="P9" i="9"/>
  <c r="P10" i="9"/>
  <c r="P11" i="9"/>
  <c r="P12" i="9"/>
  <c r="P13" i="9"/>
  <c r="P14" i="9"/>
  <c r="O8" i="9"/>
  <c r="O9" i="9"/>
  <c r="O10" i="9"/>
  <c r="O11" i="9"/>
  <c r="O12" i="9"/>
  <c r="O13" i="9"/>
  <c r="O14" i="9"/>
  <c r="N8" i="9"/>
  <c r="N9" i="9"/>
  <c r="N10" i="9"/>
  <c r="N11" i="9"/>
  <c r="N12" i="9"/>
  <c r="N13" i="9"/>
  <c r="N14" i="9"/>
  <c r="M8" i="9"/>
  <c r="M9" i="9"/>
  <c r="M10" i="9"/>
  <c r="M11" i="9"/>
  <c r="M12" i="9"/>
  <c r="M13" i="9"/>
  <c r="M14" i="9"/>
  <c r="L8" i="9"/>
  <c r="L9" i="9"/>
  <c r="L10" i="9"/>
  <c r="L11" i="9"/>
  <c r="L12" i="9"/>
  <c r="L13" i="9"/>
  <c r="L14" i="9"/>
  <c r="K8" i="9"/>
  <c r="K9" i="9"/>
  <c r="K10" i="9"/>
  <c r="K11" i="9"/>
  <c r="K12" i="9"/>
  <c r="K13" i="9"/>
  <c r="K14" i="9"/>
  <c r="E8" i="9"/>
  <c r="E9" i="9"/>
  <c r="E10" i="9"/>
  <c r="E11" i="9"/>
  <c r="E12" i="9"/>
  <c r="E13" i="9"/>
  <c r="E14" i="9"/>
  <c r="F8" i="9"/>
  <c r="F9" i="9"/>
  <c r="F10" i="9"/>
  <c r="F11" i="9"/>
  <c r="F12" i="9"/>
  <c r="F13" i="9"/>
  <c r="F14" i="9"/>
  <c r="G8" i="9"/>
  <c r="G9" i="9"/>
  <c r="G10" i="9"/>
  <c r="G11" i="9"/>
  <c r="G12" i="9"/>
  <c r="G13" i="9"/>
  <c r="G14" i="9"/>
  <c r="H8" i="9"/>
  <c r="H9" i="9"/>
  <c r="H10" i="9"/>
  <c r="H11" i="9"/>
  <c r="H12" i="9"/>
  <c r="H13" i="9"/>
  <c r="H14" i="9"/>
  <c r="I8" i="9"/>
  <c r="I9" i="9"/>
  <c r="I10" i="9"/>
  <c r="I11" i="9"/>
  <c r="I12" i="9"/>
  <c r="I13" i="9"/>
  <c r="I14" i="9"/>
  <c r="D8" i="9"/>
  <c r="D9" i="9"/>
  <c r="D10" i="9"/>
  <c r="D11" i="9"/>
  <c r="D12" i="9"/>
  <c r="D13" i="9"/>
  <c r="D14" i="9"/>
  <c r="C8" i="9"/>
  <c r="C9" i="9"/>
  <c r="C10" i="9"/>
  <c r="C11" i="9"/>
  <c r="C12" i="9"/>
  <c r="C13" i="9"/>
  <c r="C14" i="9"/>
  <c r="R6" i="9"/>
  <c r="O82" i="2" l="1"/>
  <c r="N82" i="2"/>
  <c r="M82" i="2"/>
  <c r="L82" i="2"/>
  <c r="K82" i="2"/>
  <c r="I82" i="2"/>
  <c r="H82" i="2"/>
  <c r="G82" i="2"/>
  <c r="F82" i="2"/>
  <c r="E82" i="2"/>
  <c r="D82" i="2"/>
  <c r="C82" i="2"/>
  <c r="O81" i="2"/>
  <c r="N81" i="2"/>
  <c r="M81" i="2"/>
  <c r="L81" i="2"/>
  <c r="K81" i="2"/>
  <c r="I81" i="2"/>
  <c r="H81" i="2"/>
  <c r="G81" i="2"/>
  <c r="F81" i="2"/>
  <c r="E81" i="2"/>
  <c r="D81" i="2"/>
  <c r="C81" i="2"/>
  <c r="O80" i="2"/>
  <c r="N80" i="2"/>
  <c r="M80" i="2"/>
  <c r="L80" i="2"/>
  <c r="K80" i="2"/>
  <c r="I80" i="2"/>
  <c r="H80" i="2"/>
  <c r="G80" i="2"/>
  <c r="F80" i="2"/>
  <c r="E80" i="2"/>
  <c r="D80" i="2"/>
  <c r="C80" i="2"/>
  <c r="O79" i="2"/>
  <c r="N79" i="2"/>
  <c r="M79" i="2"/>
  <c r="L79" i="2"/>
  <c r="K79" i="2"/>
  <c r="I79" i="2"/>
  <c r="H79" i="2"/>
  <c r="G79" i="2"/>
  <c r="F79" i="2"/>
  <c r="E79" i="2"/>
  <c r="D79" i="2"/>
  <c r="C79" i="2"/>
  <c r="O78" i="2"/>
  <c r="N78" i="2"/>
  <c r="M78" i="2"/>
  <c r="L78" i="2"/>
  <c r="K78" i="2"/>
  <c r="I78" i="2"/>
  <c r="H78" i="2"/>
  <c r="G78" i="2"/>
  <c r="F78" i="2"/>
  <c r="E78" i="2"/>
  <c r="D78" i="2"/>
  <c r="C78" i="2"/>
  <c r="O77" i="2"/>
  <c r="N77" i="2"/>
  <c r="M77" i="2"/>
  <c r="L77" i="2"/>
  <c r="K77" i="2"/>
  <c r="I77" i="2"/>
  <c r="H77" i="2"/>
  <c r="G77" i="2"/>
  <c r="F77" i="2"/>
  <c r="E77" i="2"/>
  <c r="D77" i="2"/>
  <c r="C77" i="2"/>
  <c r="O76" i="2"/>
  <c r="N76" i="2"/>
  <c r="M76" i="2"/>
  <c r="L76" i="2"/>
  <c r="K76" i="2"/>
  <c r="I76" i="2"/>
  <c r="H76" i="2"/>
  <c r="G76" i="2"/>
  <c r="F76" i="2"/>
  <c r="E76" i="2"/>
  <c r="D76" i="2"/>
  <c r="C76" i="2"/>
  <c r="O75" i="2"/>
  <c r="N75" i="2"/>
  <c r="M75" i="2"/>
  <c r="L75" i="2"/>
  <c r="K75" i="2"/>
  <c r="I75" i="2"/>
  <c r="H75" i="2"/>
  <c r="G75" i="2"/>
  <c r="F75" i="2"/>
  <c r="E75" i="2"/>
  <c r="D75" i="2"/>
  <c r="C75" i="2"/>
  <c r="O74" i="2"/>
  <c r="N74" i="2"/>
  <c r="M74" i="2"/>
  <c r="L74" i="2"/>
  <c r="K74" i="2"/>
  <c r="I74" i="2"/>
  <c r="H74" i="2"/>
  <c r="G74" i="2"/>
  <c r="F74" i="2"/>
  <c r="E74" i="2"/>
  <c r="D74" i="2"/>
  <c r="C74" i="2"/>
  <c r="O73" i="2"/>
  <c r="N73" i="2"/>
  <c r="M73" i="2"/>
  <c r="L73" i="2"/>
  <c r="K73" i="2"/>
  <c r="I73" i="2"/>
  <c r="H73" i="2"/>
  <c r="G73" i="2"/>
  <c r="F73" i="2"/>
  <c r="E73" i="2"/>
  <c r="D73" i="2"/>
  <c r="C73" i="2"/>
  <c r="O72" i="2"/>
  <c r="N72" i="2"/>
  <c r="M72" i="2"/>
  <c r="L72" i="2"/>
  <c r="K72" i="2"/>
  <c r="I72" i="2"/>
  <c r="H72" i="2"/>
  <c r="G72" i="2"/>
  <c r="F72" i="2"/>
  <c r="E72" i="2"/>
  <c r="D72" i="2"/>
  <c r="C72" i="2"/>
  <c r="O71" i="2"/>
  <c r="N71" i="2"/>
  <c r="M71" i="2"/>
  <c r="L71" i="2"/>
  <c r="K71" i="2"/>
  <c r="I71" i="2"/>
  <c r="H71" i="2"/>
  <c r="G71" i="2"/>
  <c r="F71" i="2"/>
  <c r="E71" i="2"/>
  <c r="D71" i="2"/>
  <c r="C71" i="2"/>
  <c r="O70" i="2"/>
  <c r="N70" i="2"/>
  <c r="M70" i="2"/>
  <c r="L70" i="2"/>
  <c r="K70" i="2"/>
  <c r="I70" i="2"/>
  <c r="H70" i="2"/>
  <c r="G70" i="2"/>
  <c r="F70" i="2"/>
  <c r="E70" i="2"/>
  <c r="D70" i="2"/>
  <c r="C70" i="2"/>
  <c r="O69" i="2"/>
  <c r="N69" i="2"/>
  <c r="M69" i="2"/>
  <c r="L69" i="2"/>
  <c r="K69" i="2"/>
  <c r="I69" i="2"/>
  <c r="H69" i="2"/>
  <c r="G69" i="2"/>
  <c r="F69" i="2"/>
  <c r="E69" i="2"/>
  <c r="D69" i="2"/>
  <c r="C69" i="2"/>
  <c r="O68" i="2"/>
  <c r="N68" i="2"/>
  <c r="M68" i="2"/>
  <c r="L68" i="2"/>
  <c r="K68" i="2"/>
  <c r="I68" i="2"/>
  <c r="H68" i="2"/>
  <c r="G68" i="2"/>
  <c r="F68" i="2"/>
  <c r="E68" i="2"/>
  <c r="D68" i="2"/>
  <c r="C68" i="2"/>
  <c r="O67" i="2"/>
  <c r="N67" i="2"/>
  <c r="M67" i="2"/>
  <c r="L67" i="2"/>
  <c r="K67" i="2"/>
  <c r="I67" i="2"/>
  <c r="H67" i="2"/>
  <c r="G67" i="2"/>
  <c r="F67" i="2"/>
  <c r="E67" i="2"/>
  <c r="D67" i="2"/>
  <c r="C67" i="2"/>
  <c r="O66" i="2"/>
  <c r="M66" i="2"/>
  <c r="K66" i="2"/>
  <c r="N66" i="2"/>
  <c r="I66" i="2"/>
  <c r="H66" i="2"/>
  <c r="G66" i="2"/>
  <c r="F66" i="2"/>
  <c r="E66" i="2"/>
  <c r="D66" i="2"/>
  <c r="C66" i="2"/>
  <c r="I65" i="2"/>
  <c r="H65" i="2"/>
  <c r="G65" i="2"/>
  <c r="F65" i="2"/>
  <c r="E65" i="2"/>
  <c r="D65" i="2"/>
  <c r="C65" i="2"/>
  <c r="O64" i="2"/>
  <c r="M64" i="2"/>
  <c r="K64" i="2"/>
  <c r="N64" i="2"/>
  <c r="I64" i="2"/>
  <c r="H64" i="2"/>
  <c r="G64" i="2"/>
  <c r="F64" i="2"/>
  <c r="E64" i="2"/>
  <c r="D64" i="2"/>
  <c r="C64" i="2"/>
  <c r="F63" i="2"/>
  <c r="O62" i="2"/>
  <c r="N62" i="2"/>
  <c r="M62" i="2"/>
  <c r="L62" i="2"/>
  <c r="K62" i="2"/>
  <c r="I62" i="2"/>
  <c r="H62" i="2"/>
  <c r="G62" i="2"/>
  <c r="F62" i="2"/>
  <c r="E62" i="2"/>
  <c r="D62" i="2"/>
  <c r="C62" i="2"/>
  <c r="O61" i="2"/>
  <c r="N61" i="2"/>
  <c r="M61" i="2"/>
  <c r="L61" i="2"/>
  <c r="K61" i="2"/>
  <c r="I61" i="2"/>
  <c r="H61" i="2"/>
  <c r="G61" i="2"/>
  <c r="F61" i="2"/>
  <c r="E61" i="2"/>
  <c r="D61" i="2"/>
  <c r="C61" i="2"/>
  <c r="O60" i="2"/>
  <c r="M60" i="2"/>
  <c r="K60" i="2"/>
  <c r="N60" i="2"/>
  <c r="I60" i="2"/>
  <c r="H60" i="2"/>
  <c r="G60" i="2"/>
  <c r="F60" i="2"/>
  <c r="E60" i="2"/>
  <c r="D60" i="2"/>
  <c r="C60" i="2"/>
  <c r="L59" i="2"/>
  <c r="H59" i="2"/>
  <c r="F59" i="2"/>
  <c r="D59" i="2"/>
  <c r="O58" i="2"/>
  <c r="M58" i="2"/>
  <c r="K58" i="2"/>
  <c r="N58" i="2"/>
  <c r="I58" i="2"/>
  <c r="H58" i="2"/>
  <c r="G58" i="2"/>
  <c r="F58" i="2"/>
  <c r="E58" i="2"/>
  <c r="D58" i="2"/>
  <c r="C58" i="2"/>
  <c r="O57" i="2"/>
  <c r="M57" i="2"/>
  <c r="K57" i="2"/>
  <c r="N57" i="2"/>
  <c r="I57" i="2"/>
  <c r="H57" i="2"/>
  <c r="G57" i="2"/>
  <c r="F57" i="2"/>
  <c r="E57" i="2"/>
  <c r="D57" i="2"/>
  <c r="C57" i="2"/>
  <c r="L56" i="2"/>
  <c r="H56" i="2"/>
  <c r="F56" i="2"/>
  <c r="D56" i="2"/>
  <c r="O55" i="2"/>
  <c r="M55" i="2"/>
  <c r="K55" i="2"/>
  <c r="N55" i="2"/>
  <c r="I55" i="2"/>
  <c r="H55" i="2"/>
  <c r="G55" i="2"/>
  <c r="F55" i="2"/>
  <c r="E55" i="2"/>
  <c r="D55" i="2"/>
  <c r="C55" i="2"/>
  <c r="O54" i="2"/>
  <c r="N54" i="2"/>
  <c r="M54" i="2"/>
  <c r="L54" i="2"/>
  <c r="K54" i="2"/>
  <c r="I54" i="2"/>
  <c r="H54" i="2"/>
  <c r="G54" i="2"/>
  <c r="F54" i="2"/>
  <c r="E54" i="2"/>
  <c r="D54" i="2"/>
  <c r="C54" i="2"/>
  <c r="F53" i="2"/>
  <c r="O52" i="2"/>
  <c r="M52" i="2"/>
  <c r="K52" i="2"/>
  <c r="N52" i="2"/>
  <c r="I52" i="2"/>
  <c r="H52" i="2"/>
  <c r="G52" i="2"/>
  <c r="F52" i="2"/>
  <c r="E52" i="2"/>
  <c r="D52" i="2"/>
  <c r="C52" i="2"/>
  <c r="O50" i="2"/>
  <c r="N50" i="2"/>
  <c r="M50" i="2"/>
  <c r="L50" i="2"/>
  <c r="K50" i="2"/>
  <c r="I50" i="2"/>
  <c r="H50" i="2"/>
  <c r="G50" i="2"/>
  <c r="F50" i="2"/>
  <c r="E50" i="2"/>
  <c r="D50" i="2"/>
  <c r="C50" i="2"/>
  <c r="O49" i="2"/>
  <c r="N49" i="2"/>
  <c r="M49" i="2"/>
  <c r="L49" i="2"/>
  <c r="K49" i="2"/>
  <c r="I49" i="2"/>
  <c r="H49" i="2"/>
  <c r="G49" i="2"/>
  <c r="F49" i="2"/>
  <c r="E49" i="2"/>
  <c r="D49" i="2"/>
  <c r="C49" i="2"/>
  <c r="O48" i="2"/>
  <c r="N48" i="2"/>
  <c r="M48" i="2"/>
  <c r="L48" i="2"/>
  <c r="K48" i="2"/>
  <c r="I48" i="2"/>
  <c r="H48" i="2"/>
  <c r="G48" i="2"/>
  <c r="F48" i="2"/>
  <c r="E48" i="2"/>
  <c r="D48" i="2"/>
  <c r="C48" i="2"/>
  <c r="O47" i="2"/>
  <c r="N47" i="2"/>
  <c r="M47" i="2"/>
  <c r="L47" i="2"/>
  <c r="K47" i="2"/>
  <c r="I47" i="2"/>
  <c r="H47" i="2"/>
  <c r="G47" i="2"/>
  <c r="F47" i="2"/>
  <c r="E47" i="2"/>
  <c r="D47" i="2"/>
  <c r="C47" i="2"/>
  <c r="O46" i="2"/>
  <c r="N46" i="2"/>
  <c r="M46" i="2"/>
  <c r="L46" i="2"/>
  <c r="K46" i="2"/>
  <c r="I46" i="2"/>
  <c r="H46" i="2"/>
  <c r="G46" i="2"/>
  <c r="F46" i="2"/>
  <c r="E46" i="2"/>
  <c r="D46" i="2"/>
  <c r="C46" i="2"/>
  <c r="O42" i="2"/>
  <c r="N42" i="2"/>
  <c r="M42" i="2"/>
  <c r="L42" i="2"/>
  <c r="K42" i="2"/>
  <c r="I42" i="2"/>
  <c r="H42" i="2"/>
  <c r="G42" i="2"/>
  <c r="F42" i="2"/>
  <c r="E42" i="2"/>
  <c r="D42" i="2"/>
  <c r="C42" i="2"/>
  <c r="O41" i="2"/>
  <c r="N41" i="2"/>
  <c r="M41" i="2"/>
  <c r="L41" i="2"/>
  <c r="K41" i="2"/>
  <c r="I41" i="2"/>
  <c r="H41" i="2"/>
  <c r="G41" i="2"/>
  <c r="F41" i="2"/>
  <c r="E41" i="2"/>
  <c r="D41" i="2"/>
  <c r="C41" i="2"/>
  <c r="O40" i="2"/>
  <c r="N40" i="2"/>
  <c r="M40" i="2"/>
  <c r="L40" i="2"/>
  <c r="K40" i="2"/>
  <c r="I40" i="2"/>
  <c r="H40" i="2"/>
  <c r="G40" i="2"/>
  <c r="F40" i="2"/>
  <c r="E40" i="2"/>
  <c r="D40" i="2"/>
  <c r="C40" i="2"/>
  <c r="O39" i="2"/>
  <c r="N39" i="2"/>
  <c r="M39" i="2"/>
  <c r="L39" i="2"/>
  <c r="K39" i="2"/>
  <c r="I39" i="2"/>
  <c r="H39" i="2"/>
  <c r="G39" i="2"/>
  <c r="F39" i="2"/>
  <c r="E39" i="2"/>
  <c r="D39" i="2"/>
  <c r="C39" i="2"/>
  <c r="O38" i="2"/>
  <c r="N38" i="2"/>
  <c r="M38" i="2"/>
  <c r="L38" i="2"/>
  <c r="K38" i="2"/>
  <c r="I38" i="2"/>
  <c r="H38" i="2"/>
  <c r="G38" i="2"/>
  <c r="F38" i="2"/>
  <c r="E38" i="2"/>
  <c r="D38" i="2"/>
  <c r="C38" i="2"/>
  <c r="O37" i="2"/>
  <c r="N37" i="2"/>
  <c r="M37" i="2"/>
  <c r="L37" i="2"/>
  <c r="K37" i="2"/>
  <c r="I37" i="2"/>
  <c r="H37" i="2"/>
  <c r="G37" i="2"/>
  <c r="F37" i="2"/>
  <c r="E37" i="2"/>
  <c r="D37" i="2"/>
  <c r="C37" i="2"/>
  <c r="O36" i="2"/>
  <c r="N36" i="2"/>
  <c r="M36" i="2"/>
  <c r="L36" i="2"/>
  <c r="K36" i="2"/>
  <c r="I36" i="2"/>
  <c r="H36" i="2"/>
  <c r="G36" i="2"/>
  <c r="F36" i="2"/>
  <c r="E36" i="2"/>
  <c r="D36" i="2"/>
  <c r="C36" i="2"/>
  <c r="O35" i="2"/>
  <c r="N35" i="2"/>
  <c r="M35" i="2"/>
  <c r="L35" i="2"/>
  <c r="K35" i="2"/>
  <c r="I35" i="2"/>
  <c r="H35" i="2"/>
  <c r="G35" i="2"/>
  <c r="F35" i="2"/>
  <c r="E35" i="2"/>
  <c r="D35" i="2"/>
  <c r="C35" i="2"/>
  <c r="O34" i="2"/>
  <c r="N34" i="2"/>
  <c r="M34" i="2"/>
  <c r="L34" i="2"/>
  <c r="K34" i="2"/>
  <c r="I34" i="2"/>
  <c r="H34" i="2"/>
  <c r="G34" i="2"/>
  <c r="F34" i="2"/>
  <c r="E34" i="2"/>
  <c r="D34" i="2"/>
  <c r="C34" i="2"/>
  <c r="O33" i="2"/>
  <c r="N33" i="2"/>
  <c r="M33" i="2"/>
  <c r="L33" i="2"/>
  <c r="K33" i="2"/>
  <c r="I33" i="2"/>
  <c r="H33" i="2"/>
  <c r="G33" i="2"/>
  <c r="F33" i="2"/>
  <c r="E33" i="2"/>
  <c r="D33" i="2"/>
  <c r="C33" i="2"/>
  <c r="O32" i="2"/>
  <c r="N32" i="2"/>
  <c r="M32" i="2"/>
  <c r="L32" i="2"/>
  <c r="K32" i="2"/>
  <c r="I32" i="2"/>
  <c r="H32" i="2"/>
  <c r="G32" i="2"/>
  <c r="F32" i="2"/>
  <c r="E32" i="2"/>
  <c r="D32" i="2"/>
  <c r="C32" i="2"/>
  <c r="H31" i="2"/>
  <c r="G31" i="2"/>
  <c r="F31" i="2"/>
  <c r="E31" i="2"/>
  <c r="D31" i="2"/>
  <c r="C31" i="2"/>
  <c r="O30" i="2"/>
  <c r="N30" i="2"/>
  <c r="M30" i="2"/>
  <c r="L30" i="2"/>
  <c r="K30" i="2"/>
  <c r="I30" i="2"/>
  <c r="H30" i="2"/>
  <c r="G30" i="2"/>
  <c r="F30" i="2"/>
  <c r="E30" i="2"/>
  <c r="D30" i="2"/>
  <c r="C30" i="2"/>
  <c r="L28" i="2"/>
  <c r="H28" i="2"/>
  <c r="F28" i="2"/>
  <c r="D28" i="2"/>
  <c r="O27" i="2"/>
  <c r="M27" i="2"/>
  <c r="K27" i="2"/>
  <c r="N27" i="2"/>
  <c r="I27" i="2"/>
  <c r="H27" i="2"/>
  <c r="G27" i="2"/>
  <c r="F27" i="2"/>
  <c r="E27" i="2"/>
  <c r="D27" i="2"/>
  <c r="C27" i="2"/>
  <c r="O25" i="2"/>
  <c r="M25" i="2"/>
  <c r="K25" i="2"/>
  <c r="N25" i="2"/>
  <c r="I25" i="2"/>
  <c r="H25" i="2"/>
  <c r="G25" i="2"/>
  <c r="F25" i="2"/>
  <c r="E25" i="2"/>
  <c r="D25" i="2"/>
  <c r="C25" i="2"/>
  <c r="L24" i="2"/>
  <c r="H24" i="2"/>
  <c r="F24" i="2"/>
  <c r="D24" i="2"/>
  <c r="O23" i="2"/>
  <c r="M23" i="2"/>
  <c r="K23" i="2"/>
  <c r="N23" i="2"/>
  <c r="I23" i="2"/>
  <c r="H23" i="2"/>
  <c r="G23" i="2"/>
  <c r="F23" i="2"/>
  <c r="E23" i="2"/>
  <c r="D23" i="2"/>
  <c r="C23" i="2"/>
  <c r="F22" i="2"/>
  <c r="O21" i="2"/>
  <c r="K21" i="2"/>
  <c r="I21" i="2"/>
  <c r="H21" i="2"/>
  <c r="G21" i="2"/>
  <c r="F21" i="2"/>
  <c r="E21" i="2"/>
  <c r="D21" i="2"/>
  <c r="C21" i="2"/>
  <c r="O20" i="2"/>
  <c r="H20" i="2"/>
  <c r="F20" i="2"/>
  <c r="D20" i="2"/>
  <c r="O19" i="2"/>
  <c r="M19" i="2"/>
  <c r="K19" i="2"/>
  <c r="N19" i="2"/>
  <c r="I19" i="2"/>
  <c r="H19" i="2"/>
  <c r="G19" i="2"/>
  <c r="F19" i="2"/>
  <c r="E19" i="2"/>
  <c r="D19" i="2"/>
  <c r="C19" i="2"/>
  <c r="O18" i="2"/>
  <c r="H18" i="2"/>
  <c r="F18" i="2"/>
  <c r="D18" i="2"/>
  <c r="O17" i="2"/>
  <c r="M17" i="2"/>
  <c r="K17" i="2"/>
  <c r="N17" i="2"/>
  <c r="I17" i="2"/>
  <c r="H17" i="2"/>
  <c r="G17" i="2"/>
  <c r="F17" i="2"/>
  <c r="E17" i="2"/>
  <c r="D17" i="2"/>
  <c r="C17" i="2"/>
  <c r="O16" i="2"/>
  <c r="N16" i="2"/>
  <c r="M16" i="2"/>
  <c r="L16" i="2"/>
  <c r="K16" i="2"/>
  <c r="I16" i="2"/>
  <c r="H16" i="2"/>
  <c r="G16" i="2"/>
  <c r="F16" i="2"/>
  <c r="E16" i="2"/>
  <c r="D16" i="2"/>
  <c r="C16" i="2"/>
  <c r="O15" i="2"/>
  <c r="N15" i="2"/>
  <c r="M15" i="2"/>
  <c r="L15" i="2"/>
  <c r="K15" i="2"/>
  <c r="I15" i="2"/>
  <c r="H15" i="2"/>
  <c r="G15" i="2"/>
  <c r="F15" i="2"/>
  <c r="E15" i="2"/>
  <c r="D15" i="2"/>
  <c r="C15" i="2"/>
  <c r="O14" i="2"/>
  <c r="N14" i="2"/>
  <c r="M14" i="2"/>
  <c r="L14" i="2"/>
  <c r="K14" i="2"/>
  <c r="I14" i="2"/>
  <c r="H14" i="2"/>
  <c r="G14" i="2"/>
  <c r="F14" i="2"/>
  <c r="E14" i="2"/>
  <c r="D14" i="2"/>
  <c r="C14" i="2"/>
  <c r="O13" i="2"/>
  <c r="N13" i="2"/>
  <c r="M13" i="2"/>
  <c r="L13" i="2"/>
  <c r="K13" i="2"/>
  <c r="I13" i="2"/>
  <c r="H13" i="2"/>
  <c r="G13" i="2"/>
  <c r="F13" i="2"/>
  <c r="E13" i="2"/>
  <c r="D13" i="2"/>
  <c r="C13" i="2"/>
  <c r="O12" i="2"/>
  <c r="N12" i="2"/>
  <c r="M12" i="2"/>
  <c r="L12" i="2"/>
  <c r="K12" i="2"/>
  <c r="I12" i="2"/>
  <c r="H12" i="2"/>
  <c r="G12" i="2"/>
  <c r="F12" i="2"/>
  <c r="E12" i="2"/>
  <c r="D12" i="2"/>
  <c r="C12" i="2"/>
  <c r="O11" i="2"/>
  <c r="N11" i="2"/>
  <c r="M11" i="2"/>
  <c r="L11" i="2"/>
  <c r="K11" i="2"/>
  <c r="I11" i="2"/>
  <c r="H11" i="2"/>
  <c r="G11" i="2"/>
  <c r="F11" i="2"/>
  <c r="E11" i="2"/>
  <c r="D11" i="2"/>
  <c r="C11" i="2"/>
  <c r="O10" i="2"/>
  <c r="N10" i="2"/>
  <c r="M10" i="2"/>
  <c r="L10" i="2"/>
  <c r="K10" i="2"/>
  <c r="I10" i="2"/>
  <c r="H10" i="2"/>
  <c r="G10" i="2"/>
  <c r="F10" i="2"/>
  <c r="E10" i="2"/>
  <c r="D10" i="2"/>
  <c r="C10" i="2"/>
  <c r="O9" i="2"/>
  <c r="N9" i="2"/>
  <c r="M9" i="2"/>
  <c r="L9" i="2"/>
  <c r="K9" i="2"/>
  <c r="I9" i="2"/>
  <c r="H9" i="2"/>
  <c r="G9" i="2"/>
  <c r="F9" i="2"/>
  <c r="E9" i="2"/>
  <c r="D9" i="2"/>
  <c r="C9" i="2"/>
  <c r="O8" i="2"/>
  <c r="N8" i="2"/>
  <c r="M8" i="2"/>
  <c r="L8" i="2"/>
  <c r="K8" i="2"/>
  <c r="I8" i="2"/>
  <c r="H8" i="2"/>
  <c r="G8" i="2"/>
  <c r="F8" i="2"/>
  <c r="E8" i="2"/>
  <c r="D8" i="2"/>
  <c r="C8" i="2"/>
  <c r="O7" i="2"/>
  <c r="N7" i="2"/>
  <c r="M7" i="2"/>
  <c r="L7" i="2"/>
  <c r="K7" i="2"/>
  <c r="I7" i="2"/>
  <c r="H7" i="2"/>
  <c r="G7" i="2"/>
  <c r="F7" i="2"/>
  <c r="E7" i="2"/>
  <c r="D7" i="2"/>
  <c r="C7" i="2"/>
  <c r="O6" i="2"/>
  <c r="N6" i="2"/>
  <c r="M6" i="2"/>
  <c r="L6" i="2"/>
  <c r="K6" i="2"/>
  <c r="I6" i="2"/>
  <c r="H6" i="2"/>
  <c r="G6" i="2"/>
  <c r="F6" i="2"/>
  <c r="E6" i="2"/>
  <c r="D6" i="2"/>
  <c r="C6" i="2"/>
  <c r="N20" i="2" l="1"/>
  <c r="O26" i="2"/>
  <c r="M26" i="2"/>
  <c r="K26" i="2"/>
  <c r="I26" i="2"/>
  <c r="G26" i="2"/>
  <c r="E26" i="2"/>
  <c r="C26" i="2"/>
  <c r="O53" i="2"/>
  <c r="M53" i="2"/>
  <c r="K53" i="2"/>
  <c r="I53" i="2"/>
  <c r="G53" i="2"/>
  <c r="E53" i="2"/>
  <c r="C53" i="2"/>
  <c r="N53" i="2"/>
  <c r="O63" i="2"/>
  <c r="M63" i="2"/>
  <c r="K63" i="2"/>
  <c r="I63" i="2"/>
  <c r="G63" i="2"/>
  <c r="E63" i="2"/>
  <c r="C63" i="2"/>
  <c r="N63" i="2"/>
  <c r="L18" i="2"/>
  <c r="N18" i="2"/>
  <c r="L20" i="2"/>
  <c r="O22" i="2"/>
  <c r="M22" i="2"/>
  <c r="K22" i="2"/>
  <c r="I22" i="2"/>
  <c r="G22" i="2"/>
  <c r="E22" i="2"/>
  <c r="C22" i="2"/>
  <c r="N22" i="2"/>
  <c r="F26" i="2"/>
  <c r="N26" i="2"/>
  <c r="L17" i="2"/>
  <c r="C18" i="2"/>
  <c r="E18" i="2"/>
  <c r="G18" i="2"/>
  <c r="I18" i="2"/>
  <c r="K18" i="2"/>
  <c r="M18" i="2"/>
  <c r="L19" i="2"/>
  <c r="C20" i="2"/>
  <c r="E20" i="2"/>
  <c r="G20" i="2"/>
  <c r="I20" i="2"/>
  <c r="K20" i="2"/>
  <c r="M20" i="2"/>
  <c r="N21" i="2"/>
  <c r="L21" i="2"/>
  <c r="M21" i="2"/>
  <c r="D22" i="2"/>
  <c r="H22" i="2"/>
  <c r="L22" i="2"/>
  <c r="O24" i="2"/>
  <c r="M24" i="2"/>
  <c r="K24" i="2"/>
  <c r="I24" i="2"/>
  <c r="G24" i="2"/>
  <c r="E24" i="2"/>
  <c r="C24" i="2"/>
  <c r="N24" i="2"/>
  <c r="D26" i="2"/>
  <c r="H26" i="2"/>
  <c r="L26" i="2"/>
  <c r="O28" i="2"/>
  <c r="M28" i="2"/>
  <c r="K28" i="2"/>
  <c r="I28" i="2"/>
  <c r="G28" i="2"/>
  <c r="E28" i="2"/>
  <c r="C28" i="2"/>
  <c r="N28" i="2"/>
  <c r="D53" i="2"/>
  <c r="H53" i="2"/>
  <c r="L53" i="2"/>
  <c r="O56" i="2"/>
  <c r="M56" i="2"/>
  <c r="K56" i="2"/>
  <c r="I56" i="2"/>
  <c r="G56" i="2"/>
  <c r="E56" i="2"/>
  <c r="C56" i="2"/>
  <c r="N56" i="2"/>
  <c r="O59" i="2"/>
  <c r="M59" i="2"/>
  <c r="K59" i="2"/>
  <c r="I59" i="2"/>
  <c r="G59" i="2"/>
  <c r="E59" i="2"/>
  <c r="C59" i="2"/>
  <c r="N59" i="2"/>
  <c r="D63" i="2"/>
  <c r="H63" i="2"/>
  <c r="L63" i="2"/>
  <c r="L23" i="2"/>
  <c r="L25" i="2"/>
  <c r="L27" i="2"/>
  <c r="L52" i="2"/>
  <c r="L55" i="2"/>
  <c r="L57" i="2"/>
  <c r="L58" i="2"/>
  <c r="L60" i="2"/>
  <c r="L64" i="2"/>
  <c r="L66" i="2"/>
  <c r="O84" i="1"/>
  <c r="N84" i="1"/>
  <c r="M84" i="1"/>
  <c r="L84" i="1"/>
  <c r="K84" i="1"/>
  <c r="I84" i="1"/>
  <c r="H84" i="1"/>
  <c r="G84" i="1"/>
  <c r="F84" i="1"/>
  <c r="E84" i="1"/>
  <c r="D84" i="1"/>
  <c r="C84" i="1"/>
  <c r="O83" i="1"/>
  <c r="N83" i="1"/>
  <c r="M83" i="1"/>
  <c r="L83" i="1"/>
  <c r="K83" i="1"/>
  <c r="I83" i="1"/>
  <c r="H83" i="1"/>
  <c r="G83" i="1"/>
  <c r="F83" i="1"/>
  <c r="E83" i="1"/>
  <c r="D83" i="1"/>
  <c r="C83" i="1"/>
  <c r="O82" i="1"/>
  <c r="N82" i="1"/>
  <c r="M82" i="1"/>
  <c r="L82" i="1"/>
  <c r="K82" i="1"/>
  <c r="I82" i="1"/>
  <c r="H82" i="1"/>
  <c r="G82" i="1"/>
  <c r="F82" i="1"/>
  <c r="E82" i="1"/>
  <c r="D82" i="1"/>
  <c r="C82" i="1"/>
  <c r="O81" i="1"/>
  <c r="N81" i="1"/>
  <c r="M81" i="1"/>
  <c r="L81" i="1"/>
  <c r="K81" i="1"/>
  <c r="I81" i="1"/>
  <c r="H81" i="1"/>
  <c r="G81" i="1"/>
  <c r="F81" i="1"/>
  <c r="E81" i="1"/>
  <c r="D81" i="1"/>
  <c r="C81" i="1"/>
  <c r="O80" i="1"/>
  <c r="N80" i="1"/>
  <c r="M80" i="1"/>
  <c r="L80" i="1"/>
  <c r="K80" i="1"/>
  <c r="I80" i="1"/>
  <c r="H80" i="1"/>
  <c r="G80" i="1"/>
  <c r="F80" i="1"/>
  <c r="E80" i="1"/>
  <c r="D80" i="1"/>
  <c r="C80" i="1"/>
  <c r="O79" i="1"/>
  <c r="N79" i="1"/>
  <c r="M79" i="1"/>
  <c r="L79" i="1"/>
  <c r="K79" i="1"/>
  <c r="I79" i="1"/>
  <c r="H79" i="1"/>
  <c r="G79" i="1"/>
  <c r="F79" i="1"/>
  <c r="E79" i="1"/>
  <c r="D79" i="1"/>
  <c r="C79" i="1"/>
  <c r="O78" i="1"/>
  <c r="N78" i="1"/>
  <c r="M78" i="1"/>
  <c r="L78" i="1"/>
  <c r="K78" i="1"/>
  <c r="I78" i="1"/>
  <c r="H78" i="1"/>
  <c r="G78" i="1"/>
  <c r="F78" i="1"/>
  <c r="E78" i="1"/>
  <c r="D78" i="1"/>
  <c r="C78" i="1"/>
  <c r="O77" i="1"/>
  <c r="N77" i="1"/>
  <c r="M77" i="1"/>
  <c r="L77" i="1"/>
  <c r="K77" i="1"/>
  <c r="I77" i="1"/>
  <c r="H77" i="1"/>
  <c r="G77" i="1"/>
  <c r="F77" i="1"/>
  <c r="E77" i="1"/>
  <c r="D77" i="1"/>
  <c r="C77" i="1"/>
  <c r="O76" i="1"/>
  <c r="N76" i="1"/>
  <c r="M76" i="1"/>
  <c r="L76" i="1"/>
  <c r="K76" i="1"/>
  <c r="I76" i="1"/>
  <c r="H76" i="1"/>
  <c r="G76" i="1"/>
  <c r="F76" i="1"/>
  <c r="E76" i="1"/>
  <c r="D76" i="1"/>
  <c r="C76" i="1"/>
  <c r="O75" i="1"/>
  <c r="N75" i="1"/>
  <c r="M75" i="1"/>
  <c r="L75" i="1"/>
  <c r="K75" i="1"/>
  <c r="I75" i="1"/>
  <c r="H75" i="1"/>
  <c r="G75" i="1"/>
  <c r="F75" i="1"/>
  <c r="E75" i="1"/>
  <c r="D75" i="1"/>
  <c r="C75" i="1"/>
  <c r="O74" i="1"/>
  <c r="N74" i="1"/>
  <c r="M74" i="1"/>
  <c r="L74" i="1"/>
  <c r="K74" i="1"/>
  <c r="I74" i="1"/>
  <c r="H74" i="1"/>
  <c r="G74" i="1"/>
  <c r="F74" i="1"/>
  <c r="E74" i="1"/>
  <c r="D74" i="1"/>
  <c r="C74" i="1"/>
  <c r="O73" i="1"/>
  <c r="N73" i="1"/>
  <c r="M73" i="1"/>
  <c r="L73" i="1"/>
  <c r="K73" i="1"/>
  <c r="I73" i="1"/>
  <c r="H73" i="1"/>
  <c r="G73" i="1"/>
  <c r="F73" i="1"/>
  <c r="E73" i="1"/>
  <c r="D73" i="1"/>
  <c r="C73" i="1"/>
  <c r="O72" i="1"/>
  <c r="N72" i="1"/>
  <c r="M72" i="1"/>
  <c r="L72" i="1"/>
  <c r="K72" i="1"/>
  <c r="I72" i="1"/>
  <c r="H72" i="1"/>
  <c r="G72" i="1"/>
  <c r="F72" i="1"/>
  <c r="E72" i="1"/>
  <c r="D72" i="1"/>
  <c r="C72" i="1"/>
  <c r="O71" i="1"/>
  <c r="N71" i="1"/>
  <c r="M71" i="1"/>
  <c r="L71" i="1"/>
  <c r="K71" i="1"/>
  <c r="I71" i="1"/>
  <c r="H71" i="1"/>
  <c r="G71" i="1"/>
  <c r="F71" i="1"/>
  <c r="E71" i="1"/>
  <c r="D71" i="1"/>
  <c r="C71" i="1"/>
  <c r="O70" i="1"/>
  <c r="N70" i="1"/>
  <c r="M70" i="1"/>
  <c r="L70" i="1"/>
  <c r="K70" i="1"/>
  <c r="I70" i="1"/>
  <c r="H70" i="1"/>
  <c r="G70" i="1"/>
  <c r="F70" i="1"/>
  <c r="E70" i="1"/>
  <c r="D70" i="1"/>
  <c r="C70" i="1"/>
  <c r="O69" i="1"/>
  <c r="N69" i="1"/>
  <c r="M69" i="1"/>
  <c r="L69" i="1"/>
  <c r="K69" i="1"/>
  <c r="I69" i="1"/>
  <c r="H69" i="1"/>
  <c r="G69" i="1"/>
  <c r="F69" i="1"/>
  <c r="E69" i="1"/>
  <c r="D69" i="1"/>
  <c r="C69" i="1"/>
  <c r="O68" i="1"/>
  <c r="M68" i="1"/>
  <c r="K68" i="1"/>
  <c r="N68" i="1"/>
  <c r="I68" i="1"/>
  <c r="H68" i="1"/>
  <c r="G68" i="1"/>
  <c r="F68" i="1"/>
  <c r="E68" i="1"/>
  <c r="D68" i="1"/>
  <c r="C68" i="1"/>
  <c r="I67" i="1"/>
  <c r="H67" i="1"/>
  <c r="G67" i="1"/>
  <c r="F67" i="1"/>
  <c r="E67" i="1"/>
  <c r="D67" i="1"/>
  <c r="C67" i="1"/>
  <c r="O66" i="1"/>
  <c r="M66" i="1"/>
  <c r="K66" i="1"/>
  <c r="N66" i="1"/>
  <c r="I66" i="1"/>
  <c r="H66" i="1"/>
  <c r="G66" i="1"/>
  <c r="F66" i="1"/>
  <c r="E66" i="1"/>
  <c r="D66" i="1"/>
  <c r="C66" i="1"/>
  <c r="N65" i="1"/>
  <c r="H65" i="1"/>
  <c r="F65" i="1"/>
  <c r="D65" i="1"/>
  <c r="O64" i="1"/>
  <c r="N64" i="1"/>
  <c r="M64" i="1"/>
  <c r="L64" i="1"/>
  <c r="K64" i="1"/>
  <c r="I64" i="1"/>
  <c r="H64" i="1"/>
  <c r="G64" i="1"/>
  <c r="F64" i="1"/>
  <c r="E64" i="1"/>
  <c r="D64" i="1"/>
  <c r="C64" i="1"/>
  <c r="O63" i="1"/>
  <c r="N63" i="1"/>
  <c r="M63" i="1"/>
  <c r="L63" i="1"/>
  <c r="K63" i="1"/>
  <c r="I63" i="1"/>
  <c r="H63" i="1"/>
  <c r="G63" i="1"/>
  <c r="F63" i="1"/>
  <c r="E63" i="1"/>
  <c r="D63" i="1"/>
  <c r="C63" i="1"/>
  <c r="O62" i="1"/>
  <c r="M62" i="1"/>
  <c r="K62" i="1"/>
  <c r="N62" i="1"/>
  <c r="I62" i="1"/>
  <c r="H62" i="1"/>
  <c r="G62" i="1"/>
  <c r="F62" i="1"/>
  <c r="E62" i="1"/>
  <c r="D62" i="1"/>
  <c r="C62" i="1"/>
  <c r="N61" i="1"/>
  <c r="H61" i="1"/>
  <c r="F61" i="1"/>
  <c r="D61" i="1"/>
  <c r="O60" i="1"/>
  <c r="M60" i="1"/>
  <c r="K60" i="1"/>
  <c r="N60" i="1"/>
  <c r="I60" i="1"/>
  <c r="H60" i="1"/>
  <c r="G60" i="1"/>
  <c r="F60" i="1"/>
  <c r="E60" i="1"/>
  <c r="D60" i="1"/>
  <c r="C60" i="1"/>
  <c r="O59" i="1"/>
  <c r="M59" i="1"/>
  <c r="K59" i="1"/>
  <c r="N59" i="1"/>
  <c r="I59" i="1"/>
  <c r="H59" i="1"/>
  <c r="G59" i="1"/>
  <c r="F59" i="1"/>
  <c r="E59" i="1"/>
  <c r="D59" i="1"/>
  <c r="C59" i="1"/>
  <c r="N58" i="1"/>
  <c r="H58" i="1"/>
  <c r="F58" i="1"/>
  <c r="D58" i="1"/>
  <c r="O57" i="1"/>
  <c r="M57" i="1"/>
  <c r="K57" i="1"/>
  <c r="N57" i="1"/>
  <c r="I57" i="1"/>
  <c r="H57" i="1"/>
  <c r="G57" i="1"/>
  <c r="F57" i="1"/>
  <c r="E57" i="1"/>
  <c r="D57" i="1"/>
  <c r="C57" i="1"/>
  <c r="O54" i="1"/>
  <c r="M54" i="1"/>
  <c r="K54" i="1"/>
  <c r="N54" i="1"/>
  <c r="I54" i="1"/>
  <c r="H54" i="1"/>
  <c r="G54" i="1"/>
  <c r="F54" i="1"/>
  <c r="E54" i="1"/>
  <c r="D54" i="1"/>
  <c r="C54" i="1"/>
  <c r="O50" i="1"/>
  <c r="N50" i="1"/>
  <c r="M50" i="1"/>
  <c r="L50" i="1"/>
  <c r="K50" i="1"/>
  <c r="I50" i="1"/>
  <c r="H50" i="1"/>
  <c r="G50" i="1"/>
  <c r="F50" i="1"/>
  <c r="E50" i="1"/>
  <c r="D50" i="1"/>
  <c r="C50" i="1"/>
  <c r="O49" i="1"/>
  <c r="N49" i="1"/>
  <c r="M49" i="1"/>
  <c r="L49" i="1"/>
  <c r="K49" i="1"/>
  <c r="I49" i="1"/>
  <c r="H49" i="1"/>
  <c r="G49" i="1"/>
  <c r="F49" i="1"/>
  <c r="E49" i="1"/>
  <c r="D49" i="1"/>
  <c r="C49" i="1"/>
  <c r="O48" i="1"/>
  <c r="N48" i="1"/>
  <c r="M48" i="1"/>
  <c r="L48" i="1"/>
  <c r="K48" i="1"/>
  <c r="I48" i="1"/>
  <c r="H48" i="1"/>
  <c r="G48" i="1"/>
  <c r="F48" i="1"/>
  <c r="E48" i="1"/>
  <c r="D48" i="1"/>
  <c r="C48" i="1"/>
  <c r="O47" i="1"/>
  <c r="N47" i="1"/>
  <c r="M47" i="1"/>
  <c r="L47" i="1"/>
  <c r="K47" i="1"/>
  <c r="I47" i="1"/>
  <c r="H47" i="1"/>
  <c r="G47" i="1"/>
  <c r="F47" i="1"/>
  <c r="E47" i="1"/>
  <c r="D47" i="1"/>
  <c r="C47" i="1"/>
  <c r="O46" i="1"/>
  <c r="N46" i="1"/>
  <c r="M46" i="1"/>
  <c r="L46" i="1"/>
  <c r="K46" i="1"/>
  <c r="I46" i="1"/>
  <c r="H46" i="1"/>
  <c r="G46" i="1"/>
  <c r="F46" i="1"/>
  <c r="E46" i="1"/>
  <c r="D46" i="1"/>
  <c r="C46" i="1"/>
  <c r="O42" i="1"/>
  <c r="N42" i="1"/>
  <c r="M42" i="1"/>
  <c r="L42" i="1"/>
  <c r="K42" i="1"/>
  <c r="I42" i="1"/>
  <c r="H42" i="1"/>
  <c r="G42" i="1"/>
  <c r="F42" i="1"/>
  <c r="E42" i="1"/>
  <c r="D42" i="1"/>
  <c r="C42" i="1"/>
  <c r="O41" i="1"/>
  <c r="N41" i="1"/>
  <c r="M41" i="1"/>
  <c r="L41" i="1"/>
  <c r="K41" i="1"/>
  <c r="I41" i="1"/>
  <c r="H41" i="1"/>
  <c r="G41" i="1"/>
  <c r="F41" i="1"/>
  <c r="E41" i="1"/>
  <c r="D41" i="1"/>
  <c r="C41" i="1"/>
  <c r="O40" i="1"/>
  <c r="N40" i="1"/>
  <c r="M40" i="1"/>
  <c r="L40" i="1"/>
  <c r="K40" i="1"/>
  <c r="I40" i="1"/>
  <c r="H40" i="1"/>
  <c r="G40" i="1"/>
  <c r="F40" i="1"/>
  <c r="E40" i="1"/>
  <c r="D40" i="1"/>
  <c r="C40" i="1"/>
  <c r="O39" i="1"/>
  <c r="N39" i="1"/>
  <c r="M39" i="1"/>
  <c r="L39" i="1"/>
  <c r="K39" i="1"/>
  <c r="I39" i="1"/>
  <c r="H39" i="1"/>
  <c r="G39" i="1"/>
  <c r="F39" i="1"/>
  <c r="E39" i="1"/>
  <c r="D39" i="1"/>
  <c r="C39" i="1"/>
  <c r="O38" i="1"/>
  <c r="N38" i="1"/>
  <c r="M38" i="1"/>
  <c r="L38" i="1"/>
  <c r="K38" i="1"/>
  <c r="I38" i="1"/>
  <c r="H38" i="1"/>
  <c r="G38" i="1"/>
  <c r="F38" i="1"/>
  <c r="E38" i="1"/>
  <c r="D38" i="1"/>
  <c r="C38" i="1"/>
  <c r="O37" i="1"/>
  <c r="N37" i="1"/>
  <c r="M37" i="1"/>
  <c r="L37" i="1"/>
  <c r="K37" i="1"/>
  <c r="I37" i="1"/>
  <c r="H37" i="1"/>
  <c r="G37" i="1"/>
  <c r="F37" i="1"/>
  <c r="E37" i="1"/>
  <c r="D37" i="1"/>
  <c r="C37" i="1"/>
  <c r="O36" i="1"/>
  <c r="N36" i="1"/>
  <c r="M36" i="1"/>
  <c r="L36" i="1"/>
  <c r="K36" i="1"/>
  <c r="I36" i="1"/>
  <c r="H36" i="1"/>
  <c r="G36" i="1"/>
  <c r="F36" i="1"/>
  <c r="E36" i="1"/>
  <c r="D36" i="1"/>
  <c r="C36" i="1"/>
  <c r="O35" i="1"/>
  <c r="N35" i="1"/>
  <c r="M35" i="1"/>
  <c r="L35" i="1"/>
  <c r="K35" i="1"/>
  <c r="I35" i="1"/>
  <c r="H35" i="1"/>
  <c r="G35" i="1"/>
  <c r="F35" i="1"/>
  <c r="E35" i="1"/>
  <c r="D35" i="1"/>
  <c r="C35" i="1"/>
  <c r="O34" i="1"/>
  <c r="N34" i="1"/>
  <c r="M34" i="1"/>
  <c r="L34" i="1"/>
  <c r="K34" i="1"/>
  <c r="I34" i="1"/>
  <c r="H34" i="1"/>
  <c r="G34" i="1"/>
  <c r="F34" i="1"/>
  <c r="E34" i="1"/>
  <c r="D34" i="1"/>
  <c r="C34" i="1"/>
  <c r="O33" i="1"/>
  <c r="N33" i="1"/>
  <c r="M33" i="1"/>
  <c r="L33" i="1"/>
  <c r="K33" i="1"/>
  <c r="I33" i="1"/>
  <c r="H33" i="1"/>
  <c r="G33" i="1"/>
  <c r="F33" i="1"/>
  <c r="E33" i="1"/>
  <c r="D33" i="1"/>
  <c r="C33" i="1"/>
  <c r="O32" i="1"/>
  <c r="N32" i="1"/>
  <c r="M32" i="1"/>
  <c r="L32" i="1"/>
  <c r="K32" i="1"/>
  <c r="I32" i="1"/>
  <c r="H32" i="1"/>
  <c r="G32" i="1"/>
  <c r="F32" i="1"/>
  <c r="E32" i="1"/>
  <c r="D32" i="1"/>
  <c r="C32" i="1"/>
  <c r="H31" i="1"/>
  <c r="G31" i="1"/>
  <c r="F31" i="1"/>
  <c r="E31" i="1"/>
  <c r="D31" i="1"/>
  <c r="C31" i="1"/>
  <c r="O30" i="1"/>
  <c r="N30" i="1"/>
  <c r="M30" i="1"/>
  <c r="L30" i="1"/>
  <c r="K30" i="1"/>
  <c r="I30" i="1"/>
  <c r="H30" i="1"/>
  <c r="G30" i="1"/>
  <c r="F30" i="1"/>
  <c r="E30" i="1"/>
  <c r="D30" i="1"/>
  <c r="C30" i="1"/>
  <c r="O27" i="1"/>
  <c r="M27" i="1"/>
  <c r="K27" i="1"/>
  <c r="N27" i="1"/>
  <c r="I27" i="1"/>
  <c r="H27" i="1"/>
  <c r="G27" i="1"/>
  <c r="F27" i="1"/>
  <c r="E27" i="1"/>
  <c r="D27" i="1"/>
  <c r="C27" i="1"/>
  <c r="F26" i="1"/>
  <c r="O25" i="1"/>
  <c r="M25" i="1"/>
  <c r="K25" i="1"/>
  <c r="N25" i="1"/>
  <c r="I25" i="1"/>
  <c r="H25" i="1"/>
  <c r="G25" i="1"/>
  <c r="F25" i="1"/>
  <c r="E25" i="1"/>
  <c r="D25" i="1"/>
  <c r="C25" i="1"/>
  <c r="L24" i="1"/>
  <c r="H24" i="1"/>
  <c r="F24" i="1"/>
  <c r="D24" i="1"/>
  <c r="O23" i="1"/>
  <c r="M23" i="1"/>
  <c r="K23" i="1"/>
  <c r="N23" i="1"/>
  <c r="I23" i="1"/>
  <c r="H23" i="1"/>
  <c r="G23" i="1"/>
  <c r="F23" i="1"/>
  <c r="E23" i="1"/>
  <c r="D23" i="1"/>
  <c r="C23" i="1"/>
  <c r="F22" i="1"/>
  <c r="O21" i="1"/>
  <c r="K21" i="1"/>
  <c r="I21" i="1"/>
  <c r="H21" i="1"/>
  <c r="G21" i="1"/>
  <c r="F21" i="1"/>
  <c r="E21" i="1"/>
  <c r="D21" i="1"/>
  <c r="C21" i="1"/>
  <c r="O20" i="1"/>
  <c r="H20" i="1"/>
  <c r="F20" i="1"/>
  <c r="D20" i="1"/>
  <c r="O19" i="1"/>
  <c r="M19" i="1"/>
  <c r="K19" i="1"/>
  <c r="N19" i="1"/>
  <c r="I19" i="1"/>
  <c r="H19" i="1"/>
  <c r="G19" i="1"/>
  <c r="F19" i="1"/>
  <c r="E19" i="1"/>
  <c r="D19" i="1"/>
  <c r="C19" i="1"/>
  <c r="O18" i="1"/>
  <c r="H18" i="1"/>
  <c r="F18" i="1"/>
  <c r="D18" i="1"/>
  <c r="O17" i="1"/>
  <c r="M17" i="1"/>
  <c r="K17" i="1"/>
  <c r="N17" i="1"/>
  <c r="I17" i="1"/>
  <c r="H17" i="1"/>
  <c r="G17" i="1"/>
  <c r="F17" i="1"/>
  <c r="E17" i="1"/>
  <c r="D17" i="1"/>
  <c r="C17" i="1"/>
  <c r="O16" i="1"/>
  <c r="N16" i="1"/>
  <c r="M16" i="1"/>
  <c r="L16" i="1"/>
  <c r="K16" i="1"/>
  <c r="I16" i="1"/>
  <c r="H16" i="1"/>
  <c r="G16" i="1"/>
  <c r="F16" i="1"/>
  <c r="E16" i="1"/>
  <c r="D16" i="1"/>
  <c r="C16" i="1"/>
  <c r="O15" i="1"/>
  <c r="N15" i="1"/>
  <c r="M15" i="1"/>
  <c r="L15" i="1"/>
  <c r="K15" i="1"/>
  <c r="I15" i="1"/>
  <c r="H15" i="1"/>
  <c r="G15" i="1"/>
  <c r="F15" i="1"/>
  <c r="E15" i="1"/>
  <c r="D15" i="1"/>
  <c r="C15" i="1"/>
  <c r="O14" i="1"/>
  <c r="N14" i="1"/>
  <c r="M14" i="1"/>
  <c r="L14" i="1"/>
  <c r="K14" i="1"/>
  <c r="I14" i="1"/>
  <c r="H14" i="1"/>
  <c r="G14" i="1"/>
  <c r="F14" i="1"/>
  <c r="E14" i="1"/>
  <c r="D14" i="1"/>
  <c r="C14" i="1"/>
  <c r="O13" i="1"/>
  <c r="N13" i="1"/>
  <c r="M13" i="1"/>
  <c r="L13" i="1"/>
  <c r="K13" i="1"/>
  <c r="I13" i="1"/>
  <c r="H13" i="1"/>
  <c r="G13" i="1"/>
  <c r="F13" i="1"/>
  <c r="E13" i="1"/>
  <c r="D13" i="1"/>
  <c r="C13" i="1"/>
  <c r="O12" i="1"/>
  <c r="N12" i="1"/>
  <c r="M12" i="1"/>
  <c r="L12" i="1"/>
  <c r="K12" i="1"/>
  <c r="I12" i="1"/>
  <c r="H12" i="1"/>
  <c r="G12" i="1"/>
  <c r="F12" i="1"/>
  <c r="E12" i="1"/>
  <c r="D12" i="1"/>
  <c r="C12" i="1"/>
  <c r="O11" i="1"/>
  <c r="N11" i="1"/>
  <c r="M11" i="1"/>
  <c r="L11" i="1"/>
  <c r="K11" i="1"/>
  <c r="I11" i="1"/>
  <c r="H11" i="1"/>
  <c r="G11" i="1"/>
  <c r="F11" i="1"/>
  <c r="E11" i="1"/>
  <c r="D11" i="1"/>
  <c r="C11" i="1"/>
  <c r="O10" i="1"/>
  <c r="N10" i="1"/>
  <c r="M10" i="1"/>
  <c r="L10" i="1"/>
  <c r="K10" i="1"/>
  <c r="I10" i="1"/>
  <c r="H10" i="1"/>
  <c r="G10" i="1"/>
  <c r="F10" i="1"/>
  <c r="E10" i="1"/>
  <c r="D10" i="1"/>
  <c r="C10" i="1"/>
  <c r="O9" i="1"/>
  <c r="N9" i="1"/>
  <c r="M9" i="1"/>
  <c r="L9" i="1"/>
  <c r="K9" i="1"/>
  <c r="I9" i="1"/>
  <c r="H9" i="1"/>
  <c r="G9" i="1"/>
  <c r="F9" i="1"/>
  <c r="E9" i="1"/>
  <c r="D9" i="1"/>
  <c r="C9" i="1"/>
  <c r="O8" i="1"/>
  <c r="N8" i="1"/>
  <c r="M8" i="1"/>
  <c r="L8" i="1"/>
  <c r="K8" i="1"/>
  <c r="I8" i="1"/>
  <c r="H8" i="1"/>
  <c r="G8" i="1"/>
  <c r="F8" i="1"/>
  <c r="E8" i="1"/>
  <c r="D8" i="1"/>
  <c r="C8" i="1"/>
  <c r="O7" i="1"/>
  <c r="N7" i="1"/>
  <c r="M7" i="1"/>
  <c r="L7" i="1"/>
  <c r="K7" i="1"/>
  <c r="I7" i="1"/>
  <c r="H7" i="1"/>
  <c r="G7" i="1"/>
  <c r="F7" i="1"/>
  <c r="E7" i="1"/>
  <c r="D7" i="1"/>
  <c r="C7" i="1"/>
  <c r="O6" i="1"/>
  <c r="N6" i="1"/>
  <c r="M6" i="1"/>
  <c r="L6" i="1"/>
  <c r="K6" i="1"/>
  <c r="I6" i="1"/>
  <c r="H6" i="1"/>
  <c r="G6" i="1"/>
  <c r="F6" i="1"/>
  <c r="E6" i="1"/>
  <c r="D6" i="1"/>
  <c r="C6" i="1"/>
  <c r="L18" i="1" l="1"/>
  <c r="L20" i="1"/>
  <c r="N20" i="1"/>
  <c r="O22" i="1"/>
  <c r="M22" i="1"/>
  <c r="K22" i="1"/>
  <c r="I22" i="1"/>
  <c r="G22" i="1"/>
  <c r="E22" i="1"/>
  <c r="C22" i="1"/>
  <c r="N22" i="1"/>
  <c r="O26" i="1"/>
  <c r="M26" i="1"/>
  <c r="K26" i="1"/>
  <c r="I26" i="1"/>
  <c r="G26" i="1"/>
  <c r="E26" i="1"/>
  <c r="C26" i="1"/>
  <c r="N26" i="1"/>
  <c r="N18" i="1"/>
  <c r="L17" i="1"/>
  <c r="C18" i="1"/>
  <c r="E18" i="1"/>
  <c r="G18" i="1"/>
  <c r="I18" i="1"/>
  <c r="K18" i="1"/>
  <c r="M18" i="1"/>
  <c r="L19" i="1"/>
  <c r="C20" i="1"/>
  <c r="E20" i="1"/>
  <c r="G20" i="1"/>
  <c r="I20" i="1"/>
  <c r="K20" i="1"/>
  <c r="M20" i="1"/>
  <c r="N21" i="1"/>
  <c r="L21" i="1"/>
  <c r="M21" i="1"/>
  <c r="D22" i="1"/>
  <c r="H22" i="1"/>
  <c r="L22" i="1"/>
  <c r="O24" i="1"/>
  <c r="M24" i="1"/>
  <c r="K24" i="1"/>
  <c r="I24" i="1"/>
  <c r="G24" i="1"/>
  <c r="E24" i="1"/>
  <c r="C24" i="1"/>
  <c r="N24" i="1"/>
  <c r="D26" i="1"/>
  <c r="H26" i="1"/>
  <c r="L26" i="1"/>
  <c r="L23" i="1"/>
  <c r="L25" i="1"/>
  <c r="L27" i="1"/>
  <c r="L54" i="1"/>
  <c r="L57" i="1"/>
  <c r="C58" i="1"/>
  <c r="E58" i="1"/>
  <c r="G58" i="1"/>
  <c r="I58" i="1"/>
  <c r="K58" i="1"/>
  <c r="M58" i="1"/>
  <c r="O58" i="1"/>
  <c r="L59" i="1"/>
  <c r="L60" i="1"/>
  <c r="C61" i="1"/>
  <c r="E61" i="1"/>
  <c r="G61" i="1"/>
  <c r="I61" i="1"/>
  <c r="K61" i="1"/>
  <c r="M61" i="1"/>
  <c r="O61" i="1"/>
  <c r="L62" i="1"/>
  <c r="C65" i="1"/>
  <c r="E65" i="1"/>
  <c r="G65" i="1"/>
  <c r="I65" i="1"/>
  <c r="K65" i="1"/>
  <c r="M65" i="1"/>
  <c r="O65" i="1"/>
  <c r="L66" i="1"/>
  <c r="L68" i="1"/>
  <c r="L58" i="1"/>
  <c r="L61" i="1"/>
  <c r="L65" i="1"/>
  <c r="C31" i="8"/>
  <c r="E31" i="8"/>
  <c r="G31" i="8"/>
  <c r="O84" i="8"/>
  <c r="O85" i="8"/>
  <c r="O86" i="8"/>
  <c r="O87" i="8"/>
  <c r="O88" i="8"/>
  <c r="N84" i="8"/>
  <c r="N85" i="8"/>
  <c r="N86" i="8"/>
  <c r="N87" i="8"/>
  <c r="N88" i="8"/>
  <c r="M84" i="8"/>
  <c r="M85" i="8"/>
  <c r="M86" i="8"/>
  <c r="M87" i="8"/>
  <c r="M88" i="8"/>
  <c r="L84" i="8"/>
  <c r="L85" i="8"/>
  <c r="L86" i="8"/>
  <c r="L87" i="8"/>
  <c r="L88" i="8"/>
  <c r="K84" i="8"/>
  <c r="K85" i="8"/>
  <c r="K86" i="8"/>
  <c r="K87" i="8"/>
  <c r="K88" i="8"/>
  <c r="O82" i="8"/>
  <c r="N82" i="8"/>
  <c r="M82" i="8"/>
  <c r="L82" i="8"/>
  <c r="K82" i="8"/>
  <c r="K83" i="8"/>
  <c r="I84" i="8"/>
  <c r="I85" i="8"/>
  <c r="I86" i="8"/>
  <c r="I87" i="8"/>
  <c r="H84" i="8"/>
  <c r="H85" i="8"/>
  <c r="H86" i="8"/>
  <c r="H87" i="8"/>
  <c r="G84" i="8"/>
  <c r="G85" i="8"/>
  <c r="G86" i="8"/>
  <c r="G87" i="8"/>
  <c r="F84" i="8"/>
  <c r="F85" i="8"/>
  <c r="F86" i="8"/>
  <c r="F87" i="8"/>
  <c r="E84" i="8"/>
  <c r="E85" i="8"/>
  <c r="E86" i="8"/>
  <c r="E87" i="8"/>
  <c r="D84" i="8"/>
  <c r="D85" i="8"/>
  <c r="D86" i="8"/>
  <c r="D87" i="8"/>
  <c r="C84" i="8"/>
  <c r="C85" i="8"/>
  <c r="C86" i="8"/>
  <c r="C87" i="8"/>
  <c r="O76" i="8"/>
  <c r="O77" i="8"/>
  <c r="O78" i="8"/>
  <c r="N76" i="8"/>
  <c r="N77" i="8"/>
  <c r="N78" i="8"/>
  <c r="M76" i="8"/>
  <c r="M77" i="8"/>
  <c r="M78" i="8"/>
  <c r="L76" i="8"/>
  <c r="L77" i="8"/>
  <c r="L78" i="8"/>
  <c r="K76" i="8"/>
  <c r="K77" i="8"/>
  <c r="K78" i="8"/>
  <c r="I76" i="8"/>
  <c r="I77" i="8"/>
  <c r="I78" i="8"/>
  <c r="H76" i="8"/>
  <c r="H77" i="8"/>
  <c r="H78" i="8"/>
  <c r="G76" i="8"/>
  <c r="G77" i="8"/>
  <c r="G78" i="8"/>
  <c r="F76" i="8"/>
  <c r="F77" i="8"/>
  <c r="F78" i="8"/>
  <c r="E76" i="8"/>
  <c r="E77" i="8"/>
  <c r="E78" i="8"/>
  <c r="E79" i="8"/>
  <c r="E80" i="8"/>
  <c r="E81" i="8"/>
  <c r="E82" i="8"/>
  <c r="D76" i="8"/>
  <c r="D77" i="8"/>
  <c r="D78" i="8"/>
  <c r="D79" i="8"/>
  <c r="D80" i="8"/>
  <c r="D81" i="8"/>
  <c r="D82" i="8"/>
  <c r="C76" i="8"/>
  <c r="C77" i="8"/>
  <c r="C78" i="8"/>
  <c r="C79" i="8"/>
  <c r="C80" i="8"/>
  <c r="C81" i="8"/>
  <c r="C82" i="8"/>
  <c r="E68" i="8"/>
  <c r="E70" i="8"/>
  <c r="D61" i="8"/>
  <c r="D63" i="8"/>
  <c r="D65" i="8"/>
  <c r="C68" i="8"/>
  <c r="C70" i="8"/>
  <c r="N68" i="8"/>
  <c r="O69" i="8"/>
  <c r="N70" i="8"/>
  <c r="N60" i="8"/>
  <c r="O61" i="8"/>
  <c r="N62" i="8"/>
  <c r="O63" i="8"/>
  <c r="N64" i="8"/>
  <c r="O65" i="8"/>
  <c r="O44" i="8"/>
  <c r="O45" i="8"/>
  <c r="O46" i="8"/>
  <c r="O47" i="8"/>
  <c r="N44" i="8"/>
  <c r="N45" i="8"/>
  <c r="N46" i="8"/>
  <c r="N47" i="8"/>
  <c r="M44" i="8"/>
  <c r="M45" i="8"/>
  <c r="M46" i="8"/>
  <c r="M47" i="8"/>
  <c r="L44" i="8"/>
  <c r="L45" i="8"/>
  <c r="L46" i="8"/>
  <c r="L47" i="8"/>
  <c r="K44" i="8"/>
  <c r="K45" i="8"/>
  <c r="K46" i="8"/>
  <c r="K47" i="8"/>
  <c r="I44" i="8"/>
  <c r="I45" i="8"/>
  <c r="I46" i="8"/>
  <c r="I47" i="8"/>
  <c r="H44" i="8"/>
  <c r="H45" i="8"/>
  <c r="H46" i="8"/>
  <c r="H47" i="8"/>
  <c r="G44" i="8"/>
  <c r="G45" i="8"/>
  <c r="G46" i="8"/>
  <c r="G47" i="8"/>
  <c r="F44" i="8"/>
  <c r="F45" i="8"/>
  <c r="F46" i="8"/>
  <c r="F47" i="8"/>
  <c r="E44" i="8"/>
  <c r="E45" i="8"/>
  <c r="E46" i="8"/>
  <c r="E47" i="8"/>
  <c r="D44" i="8"/>
  <c r="D45" i="8"/>
  <c r="D46" i="8"/>
  <c r="D47" i="8"/>
  <c r="C44" i="8"/>
  <c r="C45" i="8"/>
  <c r="C46" i="8"/>
  <c r="C47" i="8"/>
  <c r="O20" i="8"/>
  <c r="O21" i="8"/>
  <c r="O22" i="8"/>
  <c r="O23" i="8"/>
  <c r="O24" i="8"/>
  <c r="O25" i="8"/>
  <c r="O8" i="8"/>
  <c r="O9" i="8"/>
  <c r="O10" i="8"/>
  <c r="O11" i="8"/>
  <c r="O12" i="8"/>
  <c r="O13" i="8"/>
  <c r="N8" i="8"/>
  <c r="N9" i="8"/>
  <c r="N10" i="8"/>
  <c r="N11" i="8"/>
  <c r="N12" i="8"/>
  <c r="N13" i="8"/>
  <c r="M8" i="8"/>
  <c r="M9" i="8"/>
  <c r="M10" i="8"/>
  <c r="M11" i="8"/>
  <c r="M12" i="8"/>
  <c r="M13" i="8"/>
  <c r="L8" i="8"/>
  <c r="L9" i="8"/>
  <c r="L10" i="8"/>
  <c r="L11" i="8"/>
  <c r="L12" i="8"/>
  <c r="L13" i="8"/>
  <c r="K8" i="8"/>
  <c r="K9" i="8"/>
  <c r="K10" i="8"/>
  <c r="K11" i="8"/>
  <c r="K12" i="8"/>
  <c r="K13" i="8"/>
  <c r="I8" i="8"/>
  <c r="I9" i="8"/>
  <c r="I10" i="8"/>
  <c r="I11" i="8"/>
  <c r="I12" i="8"/>
  <c r="I13" i="8"/>
  <c r="H8" i="8"/>
  <c r="H9" i="8"/>
  <c r="H10" i="8"/>
  <c r="H11" i="8"/>
  <c r="H12" i="8"/>
  <c r="H13" i="8"/>
  <c r="G8" i="8"/>
  <c r="G9" i="8"/>
  <c r="G10" i="8"/>
  <c r="G11" i="8"/>
  <c r="G12" i="8"/>
  <c r="G13" i="8"/>
  <c r="F8" i="8"/>
  <c r="F9" i="8"/>
  <c r="F10" i="8"/>
  <c r="F11" i="8"/>
  <c r="F12" i="8"/>
  <c r="F13" i="8"/>
  <c r="E8" i="8"/>
  <c r="E9" i="8"/>
  <c r="E10" i="8"/>
  <c r="E11" i="8"/>
  <c r="E12" i="8"/>
  <c r="E13" i="8"/>
  <c r="H31" i="8" l="1"/>
  <c r="F31" i="8"/>
  <c r="D31" i="8"/>
  <c r="C69" i="8"/>
  <c r="C65" i="8"/>
  <c r="C63" i="8"/>
  <c r="C61" i="8"/>
  <c r="D70" i="8"/>
  <c r="D68" i="8"/>
  <c r="D64" i="8"/>
  <c r="D62" i="8"/>
  <c r="D60" i="8"/>
  <c r="E69" i="8"/>
  <c r="E65" i="8"/>
  <c r="E63" i="8"/>
  <c r="E61" i="8"/>
  <c r="F70" i="8"/>
  <c r="F68" i="8"/>
  <c r="F64" i="8"/>
  <c r="F62" i="8"/>
  <c r="F60" i="8"/>
  <c r="G69" i="8"/>
  <c r="G65" i="8"/>
  <c r="G63" i="8"/>
  <c r="G61" i="8"/>
  <c r="H70" i="8"/>
  <c r="H68" i="8"/>
  <c r="H64" i="8"/>
  <c r="H62" i="8"/>
  <c r="H60" i="8"/>
  <c r="I69" i="8"/>
  <c r="I65" i="8"/>
  <c r="I63" i="8"/>
  <c r="I61" i="8"/>
  <c r="K70" i="8"/>
  <c r="K68" i="8"/>
  <c r="K64" i="8"/>
  <c r="K62" i="8"/>
  <c r="K60" i="8"/>
  <c r="L69" i="8"/>
  <c r="L65" i="8"/>
  <c r="L63" i="8"/>
  <c r="L61" i="8"/>
  <c r="M70" i="8"/>
  <c r="M68" i="8"/>
  <c r="M64" i="8"/>
  <c r="M62" i="8"/>
  <c r="M60" i="8"/>
  <c r="N69" i="8"/>
  <c r="N65" i="8"/>
  <c r="N63" i="8"/>
  <c r="N61" i="8"/>
  <c r="O70" i="8"/>
  <c r="O68" i="8"/>
  <c r="O64" i="8"/>
  <c r="O62" i="8"/>
  <c r="O60" i="8"/>
  <c r="C64" i="8"/>
  <c r="C62" i="8"/>
  <c r="C60" i="8"/>
  <c r="D69" i="8"/>
  <c r="E64" i="8"/>
  <c r="E62" i="8"/>
  <c r="E60" i="8"/>
  <c r="F69" i="8"/>
  <c r="F65" i="8"/>
  <c r="F63" i="8"/>
  <c r="F61" i="8"/>
  <c r="G70" i="8"/>
  <c r="G68" i="8"/>
  <c r="G64" i="8"/>
  <c r="G62" i="8"/>
  <c r="G60" i="8"/>
  <c r="H69" i="8"/>
  <c r="H65" i="8"/>
  <c r="H63" i="8"/>
  <c r="H61" i="8"/>
  <c r="I70" i="8"/>
  <c r="I68" i="8"/>
  <c r="I64" i="8"/>
  <c r="I62" i="8"/>
  <c r="I60" i="8"/>
  <c r="K69" i="8"/>
  <c r="K65" i="8"/>
  <c r="K63" i="8"/>
  <c r="K61" i="8"/>
  <c r="L70" i="8"/>
  <c r="L68" i="8"/>
  <c r="L64" i="8"/>
  <c r="L62" i="8"/>
  <c r="L60" i="8"/>
  <c r="M69" i="8"/>
  <c r="M65" i="8"/>
  <c r="M63" i="8"/>
  <c r="M61" i="8"/>
  <c r="C25" i="8"/>
  <c r="C23" i="8"/>
  <c r="C21" i="8"/>
  <c r="D25" i="8"/>
  <c r="D23" i="8"/>
  <c r="D21" i="8"/>
  <c r="E25" i="8"/>
  <c r="E23" i="8"/>
  <c r="E21" i="8"/>
  <c r="F25" i="8"/>
  <c r="F23" i="8"/>
  <c r="F21" i="8"/>
  <c r="G25" i="8"/>
  <c r="G23" i="8"/>
  <c r="G21" i="8"/>
  <c r="H25" i="8"/>
  <c r="H23" i="8"/>
  <c r="H21" i="8"/>
  <c r="I25" i="8"/>
  <c r="I23" i="8"/>
  <c r="I21" i="8"/>
  <c r="K25" i="8"/>
  <c r="K23" i="8"/>
  <c r="K21" i="8"/>
  <c r="L25" i="8"/>
  <c r="L23" i="8"/>
  <c r="L21" i="8"/>
  <c r="M25" i="8"/>
  <c r="M23" i="8"/>
  <c r="M21" i="8"/>
  <c r="N25" i="8"/>
  <c r="N23" i="8"/>
  <c r="N21" i="8"/>
  <c r="C24" i="8"/>
  <c r="C22" i="8"/>
  <c r="C20" i="8"/>
  <c r="D24" i="8"/>
  <c r="D22" i="8"/>
  <c r="D20" i="8"/>
  <c r="E24" i="8"/>
  <c r="E22" i="8"/>
  <c r="E20" i="8"/>
  <c r="F24" i="8"/>
  <c r="F22" i="8"/>
  <c r="F20" i="8"/>
  <c r="G24" i="8"/>
  <c r="G22" i="8"/>
  <c r="G20" i="8"/>
  <c r="H24" i="8"/>
  <c r="H22" i="8"/>
  <c r="H20" i="8"/>
  <c r="I24" i="8"/>
  <c r="I22" i="8"/>
  <c r="I20" i="8"/>
  <c r="K24" i="8"/>
  <c r="K22" i="8"/>
  <c r="K20" i="8"/>
  <c r="L24" i="8"/>
  <c r="L22" i="8"/>
  <c r="L20" i="8"/>
  <c r="M24" i="8"/>
  <c r="M22" i="8"/>
  <c r="M20" i="8"/>
  <c r="N24" i="8"/>
  <c r="N22" i="8"/>
  <c r="N20" i="8"/>
  <c r="C6" i="8" l="1"/>
  <c r="L7" i="8"/>
  <c r="N7" i="8"/>
  <c r="C16" i="8"/>
  <c r="D17" i="8"/>
  <c r="D18" i="8"/>
  <c r="D19" i="8"/>
  <c r="D26" i="8"/>
  <c r="D27" i="8"/>
  <c r="D30" i="8"/>
  <c r="D32" i="8"/>
  <c r="D33" i="8"/>
  <c r="D34" i="8"/>
  <c r="D35" i="8"/>
  <c r="C36" i="8"/>
  <c r="D37" i="8"/>
  <c r="C38" i="8"/>
  <c r="D48" i="8"/>
  <c r="D49" i="8"/>
  <c r="D54" i="8"/>
  <c r="D43" i="8" l="1"/>
  <c r="I43" i="8"/>
  <c r="N18" i="8"/>
  <c r="N27" i="8"/>
  <c r="O26" i="8"/>
  <c r="O16" i="8"/>
  <c r="O7" i="8"/>
  <c r="M7" i="8"/>
  <c r="K7" i="8"/>
  <c r="N38" i="8"/>
  <c r="N33" i="8"/>
  <c r="N26" i="8"/>
  <c r="L18" i="8"/>
  <c r="L26" i="8"/>
  <c r="N35" i="8"/>
  <c r="M16" i="8"/>
  <c r="N43" i="8"/>
  <c r="L38" i="8"/>
  <c r="N37" i="8"/>
  <c r="L35" i="8"/>
  <c r="L33" i="8"/>
  <c r="N32" i="8"/>
  <c r="O14" i="8"/>
  <c r="N49" i="8"/>
  <c r="O30" i="8"/>
  <c r="N14" i="8"/>
  <c r="L49" i="8"/>
  <c r="L43" i="8"/>
  <c r="O38" i="8"/>
  <c r="M38" i="8"/>
  <c r="K38" i="8"/>
  <c r="I38" i="8"/>
  <c r="L37" i="8"/>
  <c r="N36" i="8"/>
  <c r="N19" i="8"/>
  <c r="M30" i="8"/>
  <c r="N48" i="8"/>
  <c r="E43" i="8"/>
  <c r="N54" i="8"/>
  <c r="L48" i="8"/>
  <c r="O43" i="8"/>
  <c r="M43" i="8"/>
  <c r="K43" i="8"/>
  <c r="L36" i="8"/>
  <c r="L32" i="8"/>
  <c r="N30" i="8"/>
  <c r="L30" i="8"/>
  <c r="L19" i="8"/>
  <c r="O18" i="8"/>
  <c r="M18" i="8"/>
  <c r="K18" i="8"/>
  <c r="I18" i="8"/>
  <c r="N17" i="8"/>
  <c r="N6" i="8"/>
  <c r="E18" i="8"/>
  <c r="N16" i="8"/>
  <c r="L16" i="8"/>
  <c r="N15" i="8"/>
  <c r="C49" i="8"/>
  <c r="L54" i="8"/>
  <c r="O49" i="8"/>
  <c r="M49" i="8"/>
  <c r="K49" i="8"/>
  <c r="I49" i="8"/>
  <c r="E49" i="8"/>
  <c r="G43" i="8"/>
  <c r="C43" i="8"/>
  <c r="O37" i="8"/>
  <c r="M37" i="8"/>
  <c r="K37" i="8"/>
  <c r="O36" i="8"/>
  <c r="M36" i="8"/>
  <c r="K36" i="8"/>
  <c r="O35" i="8"/>
  <c r="M35" i="8"/>
  <c r="K35" i="8"/>
  <c r="I35" i="8"/>
  <c r="E35" i="8"/>
  <c r="N34" i="8"/>
  <c r="O33" i="8"/>
  <c r="M33" i="8"/>
  <c r="K33" i="8"/>
  <c r="I33" i="8"/>
  <c r="E33" i="8"/>
  <c r="K30" i="8"/>
  <c r="I30" i="8"/>
  <c r="E30" i="8"/>
  <c r="L27" i="8"/>
  <c r="M26" i="8"/>
  <c r="K26" i="8"/>
  <c r="I26" i="8"/>
  <c r="E26" i="8"/>
  <c r="G18" i="8"/>
  <c r="C18" i="8"/>
  <c r="L17" i="8"/>
  <c r="K16" i="8"/>
  <c r="I16" i="8"/>
  <c r="E16" i="8"/>
  <c r="L15" i="8"/>
  <c r="L14" i="8"/>
  <c r="G49" i="8"/>
  <c r="G35" i="8"/>
  <c r="C35" i="8"/>
  <c r="G33" i="8"/>
  <c r="C33" i="8"/>
  <c r="G30" i="8"/>
  <c r="C30" i="8"/>
  <c r="G26" i="8"/>
  <c r="C26" i="8"/>
  <c r="G16" i="8"/>
  <c r="L6" i="8"/>
  <c r="H6" i="8"/>
  <c r="O54" i="8"/>
  <c r="M54" i="8"/>
  <c r="K54" i="8"/>
  <c r="I54" i="8"/>
  <c r="G54" i="8"/>
  <c r="E54" i="8"/>
  <c r="C54" i="8"/>
  <c r="H49" i="8"/>
  <c r="F49" i="8"/>
  <c r="O48" i="8"/>
  <c r="M48" i="8"/>
  <c r="K48" i="8"/>
  <c r="I48" i="8"/>
  <c r="G48" i="8"/>
  <c r="E48" i="8"/>
  <c r="C48" i="8"/>
  <c r="H43" i="8"/>
  <c r="F43" i="8"/>
  <c r="H38" i="8"/>
  <c r="F38" i="8"/>
  <c r="D38" i="8"/>
  <c r="I37" i="8"/>
  <c r="G37" i="8"/>
  <c r="E37" i="8"/>
  <c r="C37" i="8"/>
  <c r="H36" i="8"/>
  <c r="F36" i="8"/>
  <c r="D36" i="8"/>
  <c r="L34" i="8"/>
  <c r="H34" i="8"/>
  <c r="H54" i="8"/>
  <c r="F54" i="8"/>
  <c r="H48" i="8"/>
  <c r="F48" i="8"/>
  <c r="G38" i="8"/>
  <c r="E38" i="8"/>
  <c r="H37" i="8"/>
  <c r="F37" i="8"/>
  <c r="I36" i="8"/>
  <c r="G36" i="8"/>
  <c r="E36" i="8"/>
  <c r="C34" i="8"/>
  <c r="E34" i="8"/>
  <c r="G34" i="8"/>
  <c r="I34" i="8"/>
  <c r="K34" i="8"/>
  <c r="M34" i="8"/>
  <c r="O34" i="8"/>
  <c r="F34" i="8"/>
  <c r="H35" i="8"/>
  <c r="F35" i="8"/>
  <c r="H33" i="8"/>
  <c r="F33" i="8"/>
  <c r="O32" i="8"/>
  <c r="M32" i="8"/>
  <c r="K32" i="8"/>
  <c r="I32" i="8"/>
  <c r="G32" i="8"/>
  <c r="E32" i="8"/>
  <c r="C32" i="8"/>
  <c r="H30" i="8"/>
  <c r="F30" i="8"/>
  <c r="O27" i="8"/>
  <c r="M27" i="8"/>
  <c r="K27" i="8"/>
  <c r="I27" i="8"/>
  <c r="G27" i="8"/>
  <c r="E27" i="8"/>
  <c r="C27" i="8"/>
  <c r="H26" i="8"/>
  <c r="F26" i="8"/>
  <c r="O19" i="8"/>
  <c r="M19" i="8"/>
  <c r="K19" i="8"/>
  <c r="I19" i="8"/>
  <c r="G19" i="8"/>
  <c r="E19" i="8"/>
  <c r="C19" i="8"/>
  <c r="H18" i="8"/>
  <c r="F18" i="8"/>
  <c r="O17" i="8"/>
  <c r="M17" i="8"/>
  <c r="K17" i="8"/>
  <c r="I17" i="8"/>
  <c r="G17" i="8"/>
  <c r="E17" i="8"/>
  <c r="C17" i="8"/>
  <c r="H16" i="8"/>
  <c r="F16" i="8"/>
  <c r="D16" i="8"/>
  <c r="O15" i="8"/>
  <c r="M15" i="8"/>
  <c r="K15" i="8"/>
  <c r="I15" i="8"/>
  <c r="G15" i="8"/>
  <c r="H14" i="8"/>
  <c r="F14" i="8"/>
  <c r="I7" i="8"/>
  <c r="G7" i="8"/>
  <c r="E7" i="8"/>
  <c r="F6" i="8"/>
  <c r="D6" i="8"/>
  <c r="H32" i="8"/>
  <c r="F32" i="8"/>
  <c r="H27" i="8"/>
  <c r="F27" i="8"/>
  <c r="H19" i="8"/>
  <c r="F19" i="8"/>
  <c r="H17" i="8"/>
  <c r="F17" i="8"/>
  <c r="H15" i="8"/>
  <c r="F15" i="8"/>
  <c r="M14" i="8"/>
  <c r="K14" i="8"/>
  <c r="I14" i="8"/>
  <c r="G14" i="8"/>
  <c r="E14" i="8"/>
  <c r="H7" i="8"/>
  <c r="F7" i="8"/>
  <c r="O6" i="8"/>
  <c r="M6" i="8"/>
  <c r="K6" i="8"/>
  <c r="G6" i="8"/>
  <c r="E6" i="8"/>
  <c r="H74" i="8" l="1"/>
  <c r="N66" i="8" l="1"/>
  <c r="L66" i="8"/>
  <c r="I66" i="8"/>
  <c r="G66" i="8"/>
  <c r="E66" i="8"/>
  <c r="C66" i="8"/>
  <c r="O66" i="8"/>
  <c r="M66" i="8"/>
  <c r="K66" i="8"/>
  <c r="H66" i="8"/>
  <c r="F66" i="8"/>
  <c r="D66" i="8"/>
  <c r="O67" i="8"/>
  <c r="M67" i="8"/>
  <c r="K67" i="8"/>
  <c r="H67" i="8"/>
  <c r="F67" i="8"/>
  <c r="D67" i="8"/>
  <c r="N67" i="8"/>
  <c r="L67" i="8"/>
  <c r="I67" i="8"/>
  <c r="G67" i="8"/>
  <c r="E67" i="8"/>
  <c r="C67" i="8"/>
  <c r="R85" i="9" l="1"/>
  <c r="Q85" i="9"/>
  <c r="P85" i="9"/>
  <c r="O85" i="9"/>
  <c r="N85" i="9"/>
  <c r="M85" i="9"/>
  <c r="L85" i="9"/>
  <c r="K85" i="9"/>
  <c r="I85" i="9"/>
  <c r="H85" i="9"/>
  <c r="G85" i="9"/>
  <c r="F85" i="9"/>
  <c r="E85" i="9"/>
  <c r="D85" i="9"/>
  <c r="C85" i="9"/>
  <c r="Q83" i="9"/>
  <c r="O83" i="9"/>
  <c r="M83" i="9"/>
  <c r="K83" i="9"/>
  <c r="R83" i="9"/>
  <c r="I83" i="9"/>
  <c r="H83" i="9"/>
  <c r="G83" i="9"/>
  <c r="F83" i="9"/>
  <c r="E83" i="9"/>
  <c r="D83" i="9"/>
  <c r="C83" i="9"/>
  <c r="Q82" i="9"/>
  <c r="O82" i="9"/>
  <c r="M82" i="9"/>
  <c r="K82" i="9"/>
  <c r="R82" i="9"/>
  <c r="I82" i="9"/>
  <c r="H82" i="9"/>
  <c r="G82" i="9"/>
  <c r="F82" i="9"/>
  <c r="E82" i="9"/>
  <c r="D82" i="9"/>
  <c r="C82" i="9"/>
  <c r="R78" i="9"/>
  <c r="Q78" i="9"/>
  <c r="P78" i="9"/>
  <c r="O78" i="9"/>
  <c r="N78" i="9"/>
  <c r="M78" i="9"/>
  <c r="L78" i="9"/>
  <c r="K78" i="9"/>
  <c r="I78" i="9"/>
  <c r="H78" i="9"/>
  <c r="G78" i="9"/>
  <c r="F78" i="9"/>
  <c r="E78" i="9"/>
  <c r="D78" i="9"/>
  <c r="C78" i="9"/>
  <c r="Q77" i="9"/>
  <c r="O77" i="9"/>
  <c r="M77" i="9"/>
  <c r="K77" i="9"/>
  <c r="R77" i="9"/>
  <c r="I77" i="9"/>
  <c r="H77" i="9"/>
  <c r="G77" i="9"/>
  <c r="F77" i="9"/>
  <c r="E77" i="9"/>
  <c r="D77" i="9"/>
  <c r="C77" i="9"/>
  <c r="R76" i="9"/>
  <c r="Q76" i="9"/>
  <c r="P76" i="9"/>
  <c r="O76" i="9"/>
  <c r="N76" i="9"/>
  <c r="M76" i="9"/>
  <c r="L76" i="9"/>
  <c r="K76" i="9"/>
  <c r="I76" i="9"/>
  <c r="H76" i="9"/>
  <c r="G76" i="9"/>
  <c r="F76" i="9"/>
  <c r="E76" i="9"/>
  <c r="D76" i="9"/>
  <c r="C76" i="9"/>
  <c r="R71" i="9"/>
  <c r="Q71" i="9"/>
  <c r="P71" i="9"/>
  <c r="O71" i="9"/>
  <c r="N71" i="9"/>
  <c r="M71" i="9"/>
  <c r="L71" i="9"/>
  <c r="K71" i="9"/>
  <c r="I71" i="9"/>
  <c r="H71" i="9"/>
  <c r="G71" i="9"/>
  <c r="F71" i="9"/>
  <c r="E71" i="9"/>
  <c r="D71" i="9"/>
  <c r="C71" i="9"/>
  <c r="R70" i="9"/>
  <c r="Q70" i="9"/>
  <c r="P70" i="9"/>
  <c r="O70" i="9"/>
  <c r="N70" i="9"/>
  <c r="M70" i="9"/>
  <c r="L70" i="9"/>
  <c r="K70" i="9"/>
  <c r="I70" i="9"/>
  <c r="H70" i="9"/>
  <c r="G70" i="9"/>
  <c r="F70" i="9"/>
  <c r="E70" i="9"/>
  <c r="D70" i="9"/>
  <c r="C70" i="9"/>
  <c r="R69" i="9"/>
  <c r="Q69" i="9"/>
  <c r="P69" i="9"/>
  <c r="O69" i="9"/>
  <c r="N69" i="9"/>
  <c r="M69" i="9"/>
  <c r="L69" i="9"/>
  <c r="K69" i="9"/>
  <c r="I69" i="9"/>
  <c r="H69" i="9"/>
  <c r="G69" i="9"/>
  <c r="F69" i="9"/>
  <c r="E69" i="9"/>
  <c r="D69" i="9"/>
  <c r="C69" i="9"/>
  <c r="Q68" i="9"/>
  <c r="H68" i="9"/>
  <c r="F68" i="9"/>
  <c r="D68" i="9"/>
  <c r="R67" i="9"/>
  <c r="Q67" i="9"/>
  <c r="P67" i="9"/>
  <c r="O67" i="9"/>
  <c r="N67" i="9"/>
  <c r="M67" i="9"/>
  <c r="L67" i="9"/>
  <c r="K67" i="9"/>
  <c r="I67" i="9"/>
  <c r="H67" i="9"/>
  <c r="G67" i="9"/>
  <c r="F67" i="9"/>
  <c r="E67" i="9"/>
  <c r="D67" i="9"/>
  <c r="C67" i="9"/>
  <c r="R66" i="9"/>
  <c r="Q66" i="9"/>
  <c r="P66" i="9"/>
  <c r="O66" i="9"/>
  <c r="N66" i="9"/>
  <c r="M66" i="9"/>
  <c r="L66" i="9"/>
  <c r="K66" i="9"/>
  <c r="I66" i="9"/>
  <c r="H66" i="9"/>
  <c r="G66" i="9"/>
  <c r="F66" i="9"/>
  <c r="E66" i="9"/>
  <c r="D66" i="9"/>
  <c r="C66" i="9"/>
  <c r="R65" i="9"/>
  <c r="Q65" i="9"/>
  <c r="P65" i="9"/>
  <c r="O65" i="9"/>
  <c r="N65" i="9"/>
  <c r="M65" i="9"/>
  <c r="L65" i="9"/>
  <c r="K65" i="9"/>
  <c r="I65" i="9"/>
  <c r="H65" i="9"/>
  <c r="G65" i="9"/>
  <c r="F65" i="9"/>
  <c r="E65" i="9"/>
  <c r="D65" i="9"/>
  <c r="C65" i="9"/>
  <c r="R64" i="9"/>
  <c r="Q64" i="9"/>
  <c r="P64" i="9"/>
  <c r="O64" i="9"/>
  <c r="N64" i="9"/>
  <c r="M64" i="9"/>
  <c r="L64" i="9"/>
  <c r="K64" i="9"/>
  <c r="I64" i="9"/>
  <c r="H64" i="9"/>
  <c r="G64" i="9"/>
  <c r="F64" i="9"/>
  <c r="E64" i="9"/>
  <c r="D64" i="9"/>
  <c r="C64" i="9"/>
  <c r="R51" i="9"/>
  <c r="Q51" i="9"/>
  <c r="P51" i="9"/>
  <c r="O51" i="9"/>
  <c r="N51" i="9"/>
  <c r="M51" i="9"/>
  <c r="L51" i="9"/>
  <c r="K51" i="9"/>
  <c r="I51" i="9"/>
  <c r="H51" i="9"/>
  <c r="G51" i="9"/>
  <c r="F51" i="9"/>
  <c r="E51" i="9"/>
  <c r="D51" i="9"/>
  <c r="C51" i="9"/>
  <c r="R47" i="9"/>
  <c r="Q47" i="9"/>
  <c r="P47" i="9"/>
  <c r="O47" i="9"/>
  <c r="N47" i="9"/>
  <c r="M47" i="9"/>
  <c r="L47" i="9"/>
  <c r="K47" i="9"/>
  <c r="I47" i="9"/>
  <c r="H47" i="9"/>
  <c r="G47" i="9"/>
  <c r="F47" i="9"/>
  <c r="E47" i="9"/>
  <c r="D47" i="9"/>
  <c r="C47" i="9"/>
  <c r="R46" i="9"/>
  <c r="Q46" i="9"/>
  <c r="P46" i="9"/>
  <c r="O46" i="9"/>
  <c r="N46" i="9"/>
  <c r="M46" i="9"/>
  <c r="L46" i="9"/>
  <c r="K46" i="9"/>
  <c r="I46" i="9"/>
  <c r="H46" i="9"/>
  <c r="G46" i="9"/>
  <c r="F46" i="9"/>
  <c r="E46" i="9"/>
  <c r="D46" i="9"/>
  <c r="C46" i="9"/>
  <c r="R45" i="9"/>
  <c r="Q45" i="9"/>
  <c r="P45" i="9"/>
  <c r="O45" i="9"/>
  <c r="N45" i="9"/>
  <c r="M45" i="9"/>
  <c r="L45" i="9"/>
  <c r="K45" i="9"/>
  <c r="I45" i="9"/>
  <c r="H45" i="9"/>
  <c r="G45" i="9"/>
  <c r="F45" i="9"/>
  <c r="E45" i="9"/>
  <c r="D45" i="9"/>
  <c r="C45" i="9"/>
  <c r="R40" i="9"/>
  <c r="Q40" i="9"/>
  <c r="P40" i="9"/>
  <c r="O40" i="9"/>
  <c r="N40" i="9"/>
  <c r="M40" i="9"/>
  <c r="L40" i="9"/>
  <c r="K40" i="9"/>
  <c r="I40" i="9"/>
  <c r="H40" i="9"/>
  <c r="G40" i="9"/>
  <c r="F40" i="9"/>
  <c r="E40" i="9"/>
  <c r="D40" i="9"/>
  <c r="C40" i="9"/>
  <c r="R39" i="9"/>
  <c r="Q39" i="9"/>
  <c r="P39" i="9"/>
  <c r="O39" i="9"/>
  <c r="N39" i="9"/>
  <c r="M39" i="9"/>
  <c r="L39" i="9"/>
  <c r="K39" i="9"/>
  <c r="I39" i="9"/>
  <c r="H39" i="9"/>
  <c r="G39" i="9"/>
  <c r="F39" i="9"/>
  <c r="E39" i="9"/>
  <c r="D39" i="9"/>
  <c r="C39" i="9"/>
  <c r="R38" i="9"/>
  <c r="Q38" i="9"/>
  <c r="P38" i="9"/>
  <c r="O38" i="9"/>
  <c r="N38" i="9"/>
  <c r="M38" i="9"/>
  <c r="L38" i="9"/>
  <c r="K38" i="9"/>
  <c r="I38" i="9"/>
  <c r="H38" i="9"/>
  <c r="G38" i="9"/>
  <c r="F38" i="9"/>
  <c r="E38" i="9"/>
  <c r="D38" i="9"/>
  <c r="C38" i="9"/>
  <c r="R37" i="9"/>
  <c r="Q37" i="9"/>
  <c r="P37" i="9"/>
  <c r="O37" i="9"/>
  <c r="N37" i="9"/>
  <c r="M37" i="9"/>
  <c r="L37" i="9"/>
  <c r="K37" i="9"/>
  <c r="I37" i="9"/>
  <c r="H37" i="9"/>
  <c r="G37" i="9"/>
  <c r="F37" i="9"/>
  <c r="E37" i="9"/>
  <c r="D37" i="9"/>
  <c r="C37" i="9"/>
  <c r="R36" i="9"/>
  <c r="Q36" i="9"/>
  <c r="P36" i="9"/>
  <c r="O36" i="9"/>
  <c r="N36" i="9"/>
  <c r="M36" i="9"/>
  <c r="L36" i="9"/>
  <c r="K36" i="9"/>
  <c r="I36" i="9"/>
  <c r="H36" i="9"/>
  <c r="G36" i="9"/>
  <c r="F36" i="9"/>
  <c r="E36" i="9"/>
  <c r="D36" i="9"/>
  <c r="C36" i="9"/>
  <c r="R35" i="9"/>
  <c r="Q35" i="9"/>
  <c r="P35" i="9"/>
  <c r="O35" i="9"/>
  <c r="N35" i="9"/>
  <c r="M35" i="9"/>
  <c r="L35" i="9"/>
  <c r="K35" i="9"/>
  <c r="I35" i="9"/>
  <c r="H35" i="9"/>
  <c r="G35" i="9"/>
  <c r="F35" i="9"/>
  <c r="E35" i="9"/>
  <c r="D35" i="9"/>
  <c r="C35" i="9"/>
  <c r="R34" i="9"/>
  <c r="Q34" i="9"/>
  <c r="P34" i="9"/>
  <c r="O34" i="9"/>
  <c r="N34" i="9"/>
  <c r="M34" i="9"/>
  <c r="L34" i="9"/>
  <c r="K34" i="9"/>
  <c r="I34" i="9"/>
  <c r="H34" i="9"/>
  <c r="G34" i="9"/>
  <c r="F34" i="9"/>
  <c r="E34" i="9"/>
  <c r="D34" i="9"/>
  <c r="C34" i="9"/>
  <c r="R33" i="9"/>
  <c r="Q33" i="9"/>
  <c r="P33" i="9"/>
  <c r="O33" i="9"/>
  <c r="N33" i="9"/>
  <c r="M33" i="9"/>
  <c r="L33" i="9"/>
  <c r="K33" i="9"/>
  <c r="I33" i="9"/>
  <c r="H33" i="9"/>
  <c r="G33" i="9"/>
  <c r="F33" i="9"/>
  <c r="E33" i="9"/>
  <c r="D33" i="9"/>
  <c r="C33" i="9"/>
  <c r="R32" i="9"/>
  <c r="Q32" i="9"/>
  <c r="P32" i="9"/>
  <c r="O32" i="9"/>
  <c r="N32" i="9"/>
  <c r="M32" i="9"/>
  <c r="L32" i="9"/>
  <c r="K32" i="9"/>
  <c r="I32" i="9"/>
  <c r="H32" i="9"/>
  <c r="G32" i="9"/>
  <c r="F32" i="9"/>
  <c r="E32" i="9"/>
  <c r="D32" i="9"/>
  <c r="C32" i="9"/>
  <c r="Q31" i="9"/>
  <c r="O31" i="9"/>
  <c r="M31" i="9"/>
  <c r="K31" i="9"/>
  <c r="R31" i="9"/>
  <c r="I31" i="9"/>
  <c r="H31" i="9"/>
  <c r="G31" i="9"/>
  <c r="F31" i="9"/>
  <c r="E31" i="9"/>
  <c r="D31" i="9"/>
  <c r="C31" i="9"/>
  <c r="R29" i="9"/>
  <c r="Q29" i="9"/>
  <c r="P29" i="9"/>
  <c r="O29" i="9"/>
  <c r="N29" i="9"/>
  <c r="M29" i="9"/>
  <c r="L29" i="9"/>
  <c r="K29" i="9"/>
  <c r="I29" i="9"/>
  <c r="H29" i="9"/>
  <c r="G29" i="9"/>
  <c r="F29" i="9"/>
  <c r="E29" i="9"/>
  <c r="D29" i="9"/>
  <c r="C29" i="9"/>
  <c r="R28" i="9"/>
  <c r="Q28" i="9"/>
  <c r="P28" i="9"/>
  <c r="O28" i="9"/>
  <c r="N28" i="9"/>
  <c r="M28" i="9"/>
  <c r="L28" i="9"/>
  <c r="K28" i="9"/>
  <c r="I28" i="9"/>
  <c r="H28" i="9"/>
  <c r="G28" i="9"/>
  <c r="F28" i="9"/>
  <c r="E28" i="9"/>
  <c r="D28" i="9"/>
  <c r="C28" i="9"/>
  <c r="R27" i="9"/>
  <c r="Q27" i="9"/>
  <c r="P27" i="9"/>
  <c r="O27" i="9"/>
  <c r="N27" i="9"/>
  <c r="M27" i="9"/>
  <c r="L27" i="9"/>
  <c r="K27" i="9"/>
  <c r="I27" i="9"/>
  <c r="H27" i="9"/>
  <c r="G27" i="9"/>
  <c r="F27" i="9"/>
  <c r="E27" i="9"/>
  <c r="D27" i="9"/>
  <c r="C27" i="9"/>
  <c r="R26" i="9"/>
  <c r="Q26" i="9"/>
  <c r="P26" i="9"/>
  <c r="O26" i="9"/>
  <c r="N26" i="9"/>
  <c r="M26" i="9"/>
  <c r="L26" i="9"/>
  <c r="K26" i="9"/>
  <c r="I26" i="9"/>
  <c r="H26" i="9"/>
  <c r="G26" i="9"/>
  <c r="F26" i="9"/>
  <c r="E26" i="9"/>
  <c r="D26" i="9"/>
  <c r="C26" i="9"/>
  <c r="R25" i="9"/>
  <c r="Q25" i="9"/>
  <c r="P25" i="9"/>
  <c r="O25" i="9"/>
  <c r="N25" i="9"/>
  <c r="M25" i="9"/>
  <c r="L25" i="9"/>
  <c r="K25" i="9"/>
  <c r="I25" i="9"/>
  <c r="H25" i="9"/>
  <c r="G25" i="9"/>
  <c r="F25" i="9"/>
  <c r="E25" i="9"/>
  <c r="D25" i="9"/>
  <c r="C25" i="9"/>
  <c r="R24" i="9"/>
  <c r="Q24" i="9"/>
  <c r="P24" i="9"/>
  <c r="O24" i="9"/>
  <c r="N24" i="9"/>
  <c r="M24" i="9"/>
  <c r="L24" i="9"/>
  <c r="K24" i="9"/>
  <c r="I24" i="9"/>
  <c r="H24" i="9"/>
  <c r="G24" i="9"/>
  <c r="F24" i="9"/>
  <c r="E24" i="9"/>
  <c r="D24" i="9"/>
  <c r="C24" i="9"/>
  <c r="R23" i="9"/>
  <c r="Q23" i="9"/>
  <c r="P23" i="9"/>
  <c r="O23" i="9"/>
  <c r="N23" i="9"/>
  <c r="M23" i="9"/>
  <c r="L23" i="9"/>
  <c r="K23" i="9"/>
  <c r="I23" i="9"/>
  <c r="H23" i="9"/>
  <c r="G23" i="9"/>
  <c r="F23" i="9"/>
  <c r="E23" i="9"/>
  <c r="D23" i="9"/>
  <c r="C23" i="9"/>
  <c r="R16" i="9"/>
  <c r="Q16" i="9"/>
  <c r="P16" i="9"/>
  <c r="O16" i="9"/>
  <c r="N16" i="9"/>
  <c r="M16" i="9"/>
  <c r="L16" i="9"/>
  <c r="K16" i="9"/>
  <c r="I16" i="9"/>
  <c r="H16" i="9"/>
  <c r="G16" i="9"/>
  <c r="F16" i="9"/>
  <c r="E16" i="9"/>
  <c r="D16" i="9"/>
  <c r="C16" i="9"/>
  <c r="R15" i="9"/>
  <c r="Q15" i="9"/>
  <c r="P15" i="9"/>
  <c r="O15" i="9"/>
  <c r="N15" i="9"/>
  <c r="M15" i="9"/>
  <c r="L15" i="9"/>
  <c r="K15" i="9"/>
  <c r="I15" i="9"/>
  <c r="H15" i="9"/>
  <c r="G15" i="9"/>
  <c r="F15" i="9"/>
  <c r="E15" i="9"/>
  <c r="D15" i="9"/>
  <c r="C15" i="9"/>
  <c r="R7" i="9"/>
  <c r="Q7" i="9"/>
  <c r="P7" i="9"/>
  <c r="O7" i="9"/>
  <c r="N7" i="9"/>
  <c r="M7" i="9"/>
  <c r="L7" i="9"/>
  <c r="K7" i="9"/>
  <c r="I7" i="9"/>
  <c r="H7" i="9"/>
  <c r="G7" i="9"/>
  <c r="F7" i="9"/>
  <c r="E7" i="9"/>
  <c r="D7" i="9"/>
  <c r="C7" i="9"/>
  <c r="Q6" i="9"/>
  <c r="P6" i="9"/>
  <c r="O6" i="9"/>
  <c r="N6" i="9"/>
  <c r="M6" i="9"/>
  <c r="L6" i="9"/>
  <c r="K6" i="9"/>
  <c r="I6" i="9"/>
  <c r="H6" i="9"/>
  <c r="G6" i="9"/>
  <c r="F6" i="9"/>
  <c r="E6" i="9"/>
  <c r="D6" i="9"/>
  <c r="C6" i="9"/>
  <c r="L68" i="9" l="1"/>
  <c r="N68" i="9"/>
  <c r="P68" i="9"/>
  <c r="R68" i="9"/>
  <c r="L31" i="9"/>
  <c r="N31" i="9"/>
  <c r="P31" i="9"/>
  <c r="C68" i="9"/>
  <c r="E68" i="9"/>
  <c r="G68" i="9"/>
  <c r="I68" i="9"/>
  <c r="K68" i="9"/>
  <c r="M68" i="9"/>
  <c r="O68" i="9"/>
  <c r="L77" i="9"/>
  <c r="N77" i="9"/>
  <c r="P77" i="9"/>
  <c r="L82" i="9"/>
  <c r="N82" i="9"/>
  <c r="P82" i="9"/>
  <c r="L83" i="9"/>
  <c r="N83" i="9"/>
  <c r="P83" i="9"/>
  <c r="N83" i="8"/>
  <c r="F83" i="8"/>
  <c r="F82" i="8"/>
  <c r="K81" i="8"/>
  <c r="N81" i="8"/>
  <c r="I81" i="8"/>
  <c r="H81" i="8"/>
  <c r="G81" i="8"/>
  <c r="F81" i="8"/>
  <c r="N80" i="8"/>
  <c r="H80" i="8"/>
  <c r="F80" i="8"/>
  <c r="N74" i="8"/>
  <c r="F74" i="8"/>
  <c r="D74" i="8"/>
  <c r="I73" i="8"/>
  <c r="H73" i="8"/>
  <c r="G73" i="8"/>
  <c r="F73" i="8"/>
  <c r="E73" i="8"/>
  <c r="D73" i="8"/>
  <c r="C73" i="8"/>
  <c r="N72" i="8"/>
  <c r="H72" i="8"/>
  <c r="F72" i="8"/>
  <c r="D72" i="8"/>
  <c r="M71" i="8"/>
  <c r="F71" i="8"/>
  <c r="N59" i="8"/>
  <c r="F59" i="8" l="1"/>
  <c r="C74" i="8"/>
  <c r="E74" i="8"/>
  <c r="G74" i="8"/>
  <c r="I74" i="8"/>
  <c r="K74" i="8"/>
  <c r="D59" i="8"/>
  <c r="H59" i="8"/>
  <c r="D71" i="8"/>
  <c r="H71" i="8"/>
  <c r="O74" i="8"/>
  <c r="O81" i="8"/>
  <c r="D83" i="8"/>
  <c r="H83" i="8"/>
  <c r="N79" i="8"/>
  <c r="O79" i="8"/>
  <c r="K79" i="8"/>
  <c r="I79" i="8"/>
  <c r="G79" i="8"/>
  <c r="H88" i="8"/>
  <c r="D88" i="8"/>
  <c r="N75" i="8"/>
  <c r="H75" i="8"/>
  <c r="D75" i="8"/>
  <c r="F79" i="8"/>
  <c r="N71" i="8"/>
  <c r="O71" i="8"/>
  <c r="K71" i="8"/>
  <c r="I71" i="8"/>
  <c r="G71" i="8"/>
  <c r="E71" i="8"/>
  <c r="C71" i="8"/>
  <c r="F75" i="8"/>
  <c r="H79" i="8"/>
  <c r="M79" i="8"/>
  <c r="H82" i="8"/>
  <c r="F88" i="8"/>
  <c r="M74" i="8"/>
  <c r="M81" i="8"/>
  <c r="C59" i="8"/>
  <c r="E59" i="8"/>
  <c r="G59" i="8"/>
  <c r="I59" i="8"/>
  <c r="K59" i="8"/>
  <c r="M59" i="8"/>
  <c r="O59" i="8"/>
  <c r="L71" i="8"/>
  <c r="C72" i="8"/>
  <c r="E72" i="8"/>
  <c r="G72" i="8"/>
  <c r="I72" i="8"/>
  <c r="K72" i="8"/>
  <c r="M72" i="8"/>
  <c r="O72" i="8"/>
  <c r="L74" i="8"/>
  <c r="C75" i="8"/>
  <c r="E75" i="8"/>
  <c r="G75" i="8"/>
  <c r="I75" i="8"/>
  <c r="K75" i="8"/>
  <c r="M75" i="8"/>
  <c r="O75" i="8"/>
  <c r="L79" i="8"/>
  <c r="G80" i="8"/>
  <c r="I80" i="8"/>
  <c r="K80" i="8"/>
  <c r="M80" i="8"/>
  <c r="O80" i="8"/>
  <c r="L81" i="8"/>
  <c r="G82" i="8"/>
  <c r="I82" i="8"/>
  <c r="C83" i="8"/>
  <c r="E83" i="8"/>
  <c r="G83" i="8"/>
  <c r="I83" i="8"/>
  <c r="M83" i="8"/>
  <c r="O83" i="8"/>
  <c r="C88" i="8"/>
  <c r="E88" i="8"/>
  <c r="G88" i="8"/>
  <c r="I88" i="8"/>
  <c r="L59" i="8"/>
  <c r="L72" i="8"/>
  <c r="L75" i="8"/>
  <c r="L80" i="8"/>
  <c r="L83" i="8"/>
  <c r="D6" i="4" l="1"/>
  <c r="U6" i="4" l="1"/>
  <c r="H23" i="4"/>
  <c r="H24" i="4"/>
  <c r="F6" i="4"/>
  <c r="H6" i="4"/>
  <c r="M6" i="4"/>
  <c r="Q6" i="4"/>
  <c r="C6" i="4"/>
  <c r="E6" i="4"/>
  <c r="G6" i="4"/>
  <c r="K6" i="4"/>
  <c r="W6" i="4" s="1"/>
  <c r="O6" i="4"/>
  <c r="S6" i="4"/>
  <c r="I23" i="4"/>
  <c r="K23" i="4"/>
  <c r="I24" i="4"/>
  <c r="K24" i="4"/>
  <c r="M24" i="4" s="1"/>
  <c r="O24" i="4" s="1"/>
  <c r="Q24" i="4" s="1"/>
  <c r="L6" i="4"/>
  <c r="N6" i="4"/>
  <c r="P6" i="4"/>
  <c r="R6" i="4"/>
  <c r="T6" i="4"/>
  <c r="L23" i="4"/>
  <c r="L24" i="4"/>
  <c r="N24" i="4" s="1"/>
  <c r="P24" i="4" s="1"/>
  <c r="R24" i="4" s="1"/>
</calcChain>
</file>

<file path=xl/sharedStrings.xml><?xml version="1.0" encoding="utf-8"?>
<sst xmlns="http://schemas.openxmlformats.org/spreadsheetml/2006/main" count="2601" uniqueCount="688">
  <si>
    <t>Розничный прайс-лист на рулонную систему UNI-1</t>
  </si>
  <si>
    <t>Наименование ткани</t>
  </si>
  <si>
    <t xml:space="preserve">Цена изделия в руб. по ширине </t>
  </si>
  <si>
    <t>Тэфи 28, 33, 42</t>
  </si>
  <si>
    <t>Тэфи 01-16</t>
  </si>
  <si>
    <t>Балтик 01, 02, 29</t>
  </si>
  <si>
    <t>Домино</t>
  </si>
  <si>
    <r>
      <t xml:space="preserve">1) Min размеры изделия, см (шир х выс)  </t>
    </r>
    <r>
      <rPr>
        <sz val="11"/>
        <color indexed="8"/>
        <rFont val="Calibri"/>
        <family val="2"/>
        <charset val="204"/>
      </rPr>
      <t>25 x 30</t>
    </r>
    <r>
      <rPr>
        <i/>
        <sz val="11"/>
        <color indexed="8"/>
        <rFont val="Calibri"/>
        <family val="2"/>
        <charset val="204"/>
      </rPr>
      <t>.</t>
    </r>
  </si>
  <si>
    <t>2) Мах ширина изделия - до 120см (с гарантией), до 150см (без гарантии).</t>
  </si>
  <si>
    <t>3) Срок изготовления рулонных штор UNI-1 от 3 рабочих дней.</t>
  </si>
  <si>
    <t>4) Изготовление UNI-1 в цветах Светлый Дуб, Золотой Дуб и Махагон + 50% к цене.</t>
  </si>
  <si>
    <t xml:space="preserve">5) Предоставляется гарантия на 3 месяца.  </t>
  </si>
  <si>
    <t xml:space="preserve">6) Рекомендации по замерам системы UNI-1 для окон ПВХ: </t>
  </si>
  <si>
    <t>С прямоугольным штапиком глубиной не менее 10мм.</t>
  </si>
  <si>
    <t>С лицевой плоскостью штапика не менее 9мм , не более 14мм.</t>
  </si>
  <si>
    <t>Замер производится по стыку штапика с рамой (профилем) окна с точностью до 1 мм.!</t>
  </si>
  <si>
    <t xml:space="preserve">ВНИМАНИЕ!!!! ПЕРЕД ЗАКАЗОМ НЕОБХОДИМО УТОЧНЯТЬ НАЛИЧИЕ ТКАНИ!!! </t>
  </si>
  <si>
    <t>Розничный прайс-лист на рулонную систему UNI-2</t>
  </si>
  <si>
    <t>3) Срок изготовления рулонных штор UNI-2 от 3 рабочих дней.</t>
  </si>
  <si>
    <t>4) Изготовление UNI-2 в цветах Светлый Дуб, Золотой Дуб и Махагон + 50% к цене.</t>
  </si>
  <si>
    <t xml:space="preserve">6) Рекомендации по замерам системы UNI-2 для окон ПВХ: </t>
  </si>
  <si>
    <t>C расстоянием от основания оконной ручки до линии замера не менее 10мм.</t>
  </si>
  <si>
    <t>Замер производится по стыку штапика с рамой (профилем) окна.</t>
  </si>
  <si>
    <t>Розничный прайс-лист на рулонную систему ZEBRA SLIM</t>
  </si>
  <si>
    <t>Ткань</t>
  </si>
  <si>
    <t>Цена изделия в руб. по высоте</t>
  </si>
  <si>
    <t>Basic</t>
  </si>
  <si>
    <t>1) Минимальные размеры изделия, см (шир х выс) 30 х 30</t>
  </si>
  <si>
    <t>2) Максимальная ширина изделия на системе ZEBRA SLIM  - 120см (с гарантией), 150см (без гарантии)</t>
  </si>
  <si>
    <t>3) Максимальная высота с гарантией - 150см.</t>
  </si>
  <si>
    <t>4) Срок изготовления рулонных штор Mini Зебра от (3 рабочих дней).</t>
  </si>
  <si>
    <t>5) Предоставляется гарантия на 3 месяца.</t>
  </si>
  <si>
    <t>Розничный прайс-лист на алюминиевые горизонтальные жалюзи системы KS-25 по размерам заказчика</t>
  </si>
  <si>
    <t>код</t>
  </si>
  <si>
    <t>цвет</t>
  </si>
  <si>
    <t>ед.изм.</t>
  </si>
  <si>
    <t>цена в руб.</t>
  </si>
  <si>
    <t>белая</t>
  </si>
  <si>
    <t>м²</t>
  </si>
  <si>
    <t>серебрянная</t>
  </si>
  <si>
    <t>слоновая кость</t>
  </si>
  <si>
    <t>золотая</t>
  </si>
  <si>
    <t>бежевая</t>
  </si>
  <si>
    <t>какао</t>
  </si>
  <si>
    <t>золото (глянец)</t>
  </si>
  <si>
    <t>светло-розовая</t>
  </si>
  <si>
    <t>желтая</t>
  </si>
  <si>
    <t>зеленый</t>
  </si>
  <si>
    <t>розовая</t>
  </si>
  <si>
    <t>светло-сиреневая</t>
  </si>
  <si>
    <t>сиреневая</t>
  </si>
  <si>
    <t>1003п</t>
  </si>
  <si>
    <t>10538п</t>
  </si>
  <si>
    <t>голубой</t>
  </si>
  <si>
    <t>917п</t>
  </si>
  <si>
    <t>10199п</t>
  </si>
  <si>
    <t>голубая</t>
  </si>
  <si>
    <t>1014168п</t>
  </si>
  <si>
    <t>S005</t>
  </si>
  <si>
    <t>S003</t>
  </si>
  <si>
    <t>салатовая</t>
  </si>
  <si>
    <t>S006</t>
  </si>
  <si>
    <t>светный дуб</t>
  </si>
  <si>
    <t>светло-серая</t>
  </si>
  <si>
    <t>темный дуб</t>
  </si>
  <si>
    <t>серая</t>
  </si>
  <si>
    <t>золотой дуб</t>
  </si>
  <si>
    <t>махагон</t>
  </si>
  <si>
    <t>серебрянная (глянец)</t>
  </si>
  <si>
    <t>дерево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</si>
  <si>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горизонтальных жалюзи по размерам заказчика  от</t>
    </r>
    <r>
      <rPr>
        <b/>
        <sz val="10"/>
        <rFont val="Arial"/>
        <family val="2"/>
        <charset val="204"/>
      </rPr>
      <t xml:space="preserve"> (1 рабочего дня)</t>
    </r>
    <r>
      <rPr>
        <sz val="10"/>
        <rFont val="Arial"/>
        <family val="2"/>
        <charset val="204"/>
      </rPr>
      <t xml:space="preserve">.           </t>
    </r>
  </si>
  <si>
    <r>
      <t xml:space="preserve">  2.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Срочное изготовление горизонтальных жалюзи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по размерам заказчика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(до 24часов)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стоимость изделия увеличивается на</t>
    </r>
    <r>
      <rPr>
        <b/>
        <sz val="10"/>
        <rFont val="Arial"/>
        <family val="2"/>
        <charset val="204"/>
      </rPr>
      <t>10%</t>
    </r>
    <r>
      <rPr>
        <sz val="10"/>
        <rFont val="Arial"/>
        <family val="2"/>
        <charset val="204"/>
      </rPr>
      <t>.</t>
    </r>
  </si>
  <si>
    <r>
      <t xml:space="preserve">  3.</t>
    </r>
    <r>
      <rPr>
        <i/>
        <sz val="10"/>
        <rFont val="Arial"/>
        <family val="2"/>
        <charset val="204"/>
      </rPr>
      <t xml:space="preserve">  При площади менее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, жалюзи считаются за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1м².</t>
    </r>
  </si>
  <si>
    <t>Гарантийные   размеры</t>
  </si>
  <si>
    <r>
      <t xml:space="preserve">  4. </t>
    </r>
    <r>
      <rPr>
        <i/>
        <sz val="10"/>
        <rFont val="Arial"/>
        <family val="2"/>
        <charset val="204"/>
      </rPr>
      <t xml:space="preserve"> Фиксация нижнего карниза (пластик) -  </t>
    </r>
    <r>
      <rPr>
        <b/>
        <i/>
        <u/>
        <sz val="10"/>
        <rFont val="Arial"/>
        <family val="2"/>
        <charset val="204"/>
      </rPr>
      <t>бесплатно!</t>
    </r>
  </si>
  <si>
    <t>Мин.</t>
  </si>
  <si>
    <t>Макс.</t>
  </si>
  <si>
    <t>Ширина</t>
  </si>
  <si>
    <t>Высота</t>
  </si>
  <si>
    <t>Площадь</t>
  </si>
  <si>
    <t>-</t>
  </si>
  <si>
    <t xml:space="preserve">ВНИМАНИЕ!!!! ПЕРЕД ЗАКАЗОМ НЕОБХОДИМО УТОЧНЯТЬ НАЛИЧИЕ ЛЕНТЫ И РАСЦВЕТОК!!! </t>
  </si>
  <si>
    <t>Розничный прайс-лист на вертикальные жалюзи по размерам заказчика</t>
  </si>
  <si>
    <t>№</t>
  </si>
  <si>
    <t>название материала</t>
  </si>
  <si>
    <t>ЛАЙН NEW</t>
  </si>
  <si>
    <t>04,персик</t>
  </si>
  <si>
    <t>95,оранжевый</t>
  </si>
  <si>
    <t>11,морковный</t>
  </si>
  <si>
    <t>37,бирюза</t>
  </si>
  <si>
    <t>01,белый</t>
  </si>
  <si>
    <t>02,кремовый</t>
  </si>
  <si>
    <t>33,розовый</t>
  </si>
  <si>
    <t>29,бежевый</t>
  </si>
  <si>
    <t>35,абрикос</t>
  </si>
  <si>
    <t>27,салатовый</t>
  </si>
  <si>
    <t>10,голубой</t>
  </si>
  <si>
    <t>08,серый</t>
  </si>
  <si>
    <t>15,желтый</t>
  </si>
  <si>
    <t>94,синий</t>
  </si>
  <si>
    <t>ЛАЙН</t>
  </si>
  <si>
    <t>МАГНОЛИЯ NEW</t>
  </si>
  <si>
    <t>07,салатовый</t>
  </si>
  <si>
    <t>03,желтый</t>
  </si>
  <si>
    <t>08,персик</t>
  </si>
  <si>
    <t>04,розовый</t>
  </si>
  <si>
    <t>05,голубой</t>
  </si>
  <si>
    <t>06,серый</t>
  </si>
  <si>
    <t>БАУНТИ</t>
  </si>
  <si>
    <t>БЛЮЗ</t>
  </si>
  <si>
    <t>29,темно-бежевый</t>
  </si>
  <si>
    <t>99,апельсин</t>
  </si>
  <si>
    <t>06,сиреневый</t>
  </si>
  <si>
    <t>30,шоколад</t>
  </si>
  <si>
    <t>БИЛАЙН</t>
  </si>
  <si>
    <t>М91,желтый</t>
  </si>
  <si>
    <t>М92,красный</t>
  </si>
  <si>
    <t>М94,синий</t>
  </si>
  <si>
    <t>М96,розовый</t>
  </si>
  <si>
    <t>21,белый</t>
  </si>
  <si>
    <t>26,персик</t>
  </si>
  <si>
    <t>РИО</t>
  </si>
  <si>
    <t>ФОРТУНА</t>
  </si>
  <si>
    <t>13,белый</t>
  </si>
  <si>
    <t>10,желтый</t>
  </si>
  <si>
    <t>12,голубой</t>
  </si>
  <si>
    <t>17,серый</t>
  </si>
  <si>
    <t>ДОЖДЬ</t>
  </si>
  <si>
    <t>ВЕНЕЦИЯ</t>
  </si>
  <si>
    <t>СС07,бежевый</t>
  </si>
  <si>
    <t>СС14,малахитовый</t>
  </si>
  <si>
    <t>24,голубой</t>
  </si>
  <si>
    <t>26,салатовый</t>
  </si>
  <si>
    <t>05,желтый</t>
  </si>
  <si>
    <t>03,розовый</t>
  </si>
  <si>
    <t>10,св.голубой</t>
  </si>
  <si>
    <t>12,зеленый</t>
  </si>
  <si>
    <t>09,кофейный</t>
  </si>
  <si>
    <t>МАРАН</t>
  </si>
  <si>
    <t>МИЛАНО</t>
  </si>
  <si>
    <t>ПОЛЮС</t>
  </si>
  <si>
    <t>М93,зеленый</t>
  </si>
  <si>
    <t>М95,оранжевый</t>
  </si>
  <si>
    <t>М97,фиолетовый</t>
  </si>
  <si>
    <t>М98,сиреневый</t>
  </si>
  <si>
    <t>ИРИС</t>
  </si>
  <si>
    <t>22,слоновая кость</t>
  </si>
  <si>
    <t>23,кремовый</t>
  </si>
  <si>
    <t>27,персик</t>
  </si>
  <si>
    <t>24,салатовый</t>
  </si>
  <si>
    <t>26,голубой</t>
  </si>
  <si>
    <t>25,серый</t>
  </si>
  <si>
    <t>28,желтый</t>
  </si>
  <si>
    <t>29,бардовый</t>
  </si>
  <si>
    <t>30,синий</t>
  </si>
  <si>
    <t>БРИЗ</t>
  </si>
  <si>
    <t>31,венге</t>
  </si>
  <si>
    <t>АСЕНАС</t>
  </si>
  <si>
    <t>М30,белый</t>
  </si>
  <si>
    <t>М32,бежевый</t>
  </si>
  <si>
    <t>А33,желтый</t>
  </si>
  <si>
    <t>М33,серый</t>
  </si>
  <si>
    <t>М34,голубой</t>
  </si>
  <si>
    <t>БАНСАЙ</t>
  </si>
  <si>
    <t>41,белый</t>
  </si>
  <si>
    <t>43,кремовый</t>
  </si>
  <si>
    <t>47,персик</t>
  </si>
  <si>
    <t>44,салатовый</t>
  </si>
  <si>
    <t>46,голубой</t>
  </si>
  <si>
    <t>45,серый</t>
  </si>
  <si>
    <t>ЛЕТО</t>
  </si>
  <si>
    <t>05,светло-желтый</t>
  </si>
  <si>
    <t>93,зеленый</t>
  </si>
  <si>
    <t>30,коричневый</t>
  </si>
  <si>
    <t>ЭДЕМ</t>
  </si>
  <si>
    <t>ЛЕН</t>
  </si>
  <si>
    <t>РАДУГА</t>
  </si>
  <si>
    <t>19,бардовый</t>
  </si>
  <si>
    <t>91,желтый</t>
  </si>
  <si>
    <t>СОФИЯ</t>
  </si>
  <si>
    <t>ПАЛОМА</t>
  </si>
  <si>
    <t>ХАНОЙ</t>
  </si>
  <si>
    <t>МИСТЕРИЯ</t>
  </si>
  <si>
    <t>97,фиолетовый</t>
  </si>
  <si>
    <t>19,бардо</t>
  </si>
  <si>
    <t>36,черный</t>
  </si>
  <si>
    <t>РЕГАЛ</t>
  </si>
  <si>
    <t>87,персик</t>
  </si>
  <si>
    <t>88,желтый</t>
  </si>
  <si>
    <t>96,розовый</t>
  </si>
  <si>
    <t>17,синий</t>
  </si>
  <si>
    <t>14,малахит</t>
  </si>
  <si>
    <t>19,бордо</t>
  </si>
  <si>
    <t>01.</t>
  </si>
  <si>
    <t>02.</t>
  </si>
  <si>
    <t>04.</t>
  </si>
  <si>
    <t>ФОКУС ВО</t>
  </si>
  <si>
    <t>КАРНАВАЛ</t>
  </si>
  <si>
    <t>РЕСПЕКТ</t>
  </si>
  <si>
    <t>03.</t>
  </si>
  <si>
    <t>07.</t>
  </si>
  <si>
    <t>АЙС NEW</t>
  </si>
  <si>
    <t>КЕНИЯ</t>
  </si>
  <si>
    <t>ЛЕН ВО</t>
  </si>
  <si>
    <t>ВЕНЕЦИЯ ВО</t>
  </si>
  <si>
    <t>G,золото</t>
  </si>
  <si>
    <t>C,бронза</t>
  </si>
  <si>
    <t>S,серебро</t>
  </si>
  <si>
    <t>ВЕНЕЦИЯ металлик</t>
  </si>
  <si>
    <t>G,01</t>
  </si>
  <si>
    <t>S,01</t>
  </si>
  <si>
    <t>G,19</t>
  </si>
  <si>
    <t>G,05</t>
  </si>
  <si>
    <t>G,10</t>
  </si>
  <si>
    <t>ТЕХНО ВО</t>
  </si>
  <si>
    <t>901,серебро</t>
  </si>
  <si>
    <t>ШАНХАЙ</t>
  </si>
  <si>
    <t>036.</t>
  </si>
  <si>
    <t>039.</t>
  </si>
  <si>
    <t>САФАРИ</t>
  </si>
  <si>
    <t>05.</t>
  </si>
  <si>
    <t>СКРИН</t>
  </si>
  <si>
    <t>016.</t>
  </si>
  <si>
    <t>012.</t>
  </si>
  <si>
    <t>013.</t>
  </si>
  <si>
    <t>14,белый</t>
  </si>
  <si>
    <t>14,кремовый</t>
  </si>
  <si>
    <t>31,темно-бежевый</t>
  </si>
  <si>
    <t>желтый</t>
  </si>
  <si>
    <t>к</t>
  </si>
  <si>
    <t xml:space="preserve">ВНИМАНИЕ!!!! ПЕРЕД ЗАКАЗОМ НЕОБХОДИМО УТОЧНЯТЬ НАЛИЧИЕ ТКАНИ И РАСЦВЕТОК!!! </t>
  </si>
  <si>
    <t>Розничный прайс-лист на алюминиевые горизонтальные жалюзи системы Magnum по размерам заказчика</t>
  </si>
  <si>
    <t>красное золото</t>
  </si>
  <si>
    <t>персик</t>
  </si>
  <si>
    <t>красный</t>
  </si>
  <si>
    <t>металлик бежевый</t>
  </si>
  <si>
    <t>лиловый</t>
  </si>
  <si>
    <t>металлик</t>
  </si>
  <si>
    <r>
      <t xml:space="preserve">      - </t>
    </r>
    <r>
      <rPr>
        <b/>
        <i/>
        <sz val="10"/>
        <rFont val="Arial"/>
        <family val="2"/>
        <charset val="204"/>
      </rPr>
      <t xml:space="preserve">золото </t>
    </r>
    <r>
      <rPr>
        <i/>
        <sz val="10"/>
        <rFont val="Arial"/>
        <family val="2"/>
        <charset val="204"/>
      </rPr>
      <t>+ 95р.за м/п</t>
    </r>
  </si>
  <si>
    <t>Розничный прайс-лист на рулонную систему Mini</t>
  </si>
  <si>
    <r>
      <t xml:space="preserve">1) Min размеры изделия, см (шир х выс)  </t>
    </r>
    <r>
      <rPr>
        <sz val="12"/>
        <color indexed="8"/>
        <rFont val="Calibri"/>
        <family val="2"/>
        <charset val="204"/>
      </rPr>
      <t>25 x 30</t>
    </r>
    <r>
      <rPr>
        <i/>
        <sz val="12"/>
        <color indexed="8"/>
        <rFont val="Calibri"/>
        <family val="2"/>
        <charset val="204"/>
      </rPr>
      <t>.</t>
    </r>
  </si>
  <si>
    <t>3) Срок изготовления рулонных штор Mini от 3 рабочих дней.</t>
  </si>
  <si>
    <r>
      <t xml:space="preserve">  5.  </t>
    </r>
    <r>
      <rPr>
        <i/>
        <sz val="10"/>
        <rFont val="Arial"/>
        <family val="2"/>
        <charset val="204"/>
      </rPr>
      <t>Предоставляется гарантия на 1 год.</t>
    </r>
  </si>
  <si>
    <r>
      <t xml:space="preserve">  6.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</si>
  <si>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r>
      <t xml:space="preserve">  7. </t>
    </r>
    <r>
      <rPr>
        <i/>
        <sz val="10"/>
        <rFont val="Arial"/>
        <family val="2"/>
        <charset val="204"/>
      </rPr>
      <t xml:space="preserve"> Стоимость изделий указанана </t>
    </r>
    <r>
      <rPr>
        <b/>
        <i/>
        <sz val="10"/>
        <rFont val="Arial"/>
        <family val="2"/>
        <charset val="204"/>
      </rPr>
      <t>белую</t>
    </r>
    <r>
      <rPr>
        <b/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комплектацию.</t>
    </r>
  </si>
  <si>
    <r>
      <rPr>
        <b/>
        <sz val="10"/>
        <rFont val="Arial"/>
        <family val="2"/>
        <charset val="204"/>
      </rPr>
      <t xml:space="preserve">  8</t>
    </r>
    <r>
      <rPr>
        <i/>
        <sz val="10"/>
        <rFont val="Arial"/>
        <family val="2"/>
        <charset val="204"/>
      </rPr>
      <t>. При заказе комплектаций других цветов цена изменяется:</t>
    </r>
  </si>
  <si>
    <r>
      <t xml:space="preserve">  5.  </t>
    </r>
    <r>
      <rPr>
        <i/>
        <sz val="10"/>
        <rFont val="Arial"/>
        <family val="2"/>
        <charset val="204"/>
      </rPr>
      <t>Предоставляется гарантия на 3 месяца.</t>
    </r>
  </si>
  <si>
    <r>
      <t xml:space="preserve">  7.</t>
    </r>
    <r>
      <rPr>
        <i/>
        <sz val="10"/>
        <rFont val="Arial"/>
        <family val="2"/>
        <charset val="204"/>
      </rPr>
      <t xml:space="preserve">  Стоимость изделий указанана </t>
    </r>
    <r>
      <rPr>
        <b/>
        <i/>
        <sz val="10"/>
        <rFont val="Arial"/>
        <family val="2"/>
        <charset val="204"/>
      </rPr>
      <t>белую</t>
    </r>
    <r>
      <rPr>
        <i/>
        <sz val="10"/>
        <rFont val="Arial"/>
        <family val="2"/>
        <charset val="204"/>
      </rPr>
      <t xml:space="preserve"> комплектацию.</t>
    </r>
  </si>
  <si>
    <r>
      <t xml:space="preserve">  8.</t>
    </r>
    <r>
      <rPr>
        <i/>
        <sz val="10"/>
        <rFont val="Arial"/>
        <family val="2"/>
        <charset val="204"/>
      </rPr>
      <t xml:space="preserve"> При заказе комплектаций других цветов карниза цена изменяется:</t>
    </r>
  </si>
  <si>
    <r>
      <t xml:space="preserve">      - </t>
    </r>
    <r>
      <rPr>
        <b/>
        <i/>
        <sz val="10"/>
        <rFont val="Arial"/>
        <family val="2"/>
        <charset val="204"/>
      </rPr>
      <t>светлый, темный, золотой дуб</t>
    </r>
    <r>
      <rPr>
        <i/>
        <sz val="10"/>
        <rFont val="Arial"/>
        <family val="2"/>
        <charset val="204"/>
      </rPr>
      <t xml:space="preserve"> и цвет </t>
    </r>
    <r>
      <rPr>
        <b/>
        <i/>
        <sz val="10"/>
        <rFont val="Arial"/>
        <family val="2"/>
        <charset val="204"/>
      </rPr>
      <t>махагон</t>
    </r>
    <r>
      <rPr>
        <i/>
        <sz val="10"/>
        <rFont val="Arial"/>
        <family val="2"/>
        <charset val="204"/>
      </rPr>
      <t xml:space="preserve"> + 380р. за м/п</t>
    </r>
  </si>
  <si>
    <t>Название</t>
  </si>
  <si>
    <t xml:space="preserve">Минимальная ширина, см </t>
  </si>
  <si>
    <r>
      <t>Макс. ширина</t>
    </r>
    <r>
      <rPr>
        <b/>
        <sz val="12"/>
        <rFont val="Calibri"/>
        <family val="2"/>
        <charset val="204"/>
        <scheme val="minor"/>
      </rPr>
      <t xml:space="preserve"> с гарантией</t>
    </r>
    <r>
      <rPr>
        <sz val="12"/>
        <rFont val="Calibri"/>
        <family val="2"/>
        <charset val="204"/>
        <scheme val="minor"/>
      </rPr>
      <t>, см</t>
    </r>
  </si>
  <si>
    <r>
      <rPr>
        <sz val="12"/>
        <rFont val="Calibri"/>
        <family val="2"/>
        <charset val="204"/>
        <scheme val="minor"/>
      </rPr>
      <t xml:space="preserve">Макс. ширина </t>
    </r>
    <r>
      <rPr>
        <b/>
        <sz val="12"/>
        <rFont val="Calibri"/>
        <family val="2"/>
        <charset val="204"/>
        <scheme val="minor"/>
      </rPr>
      <t>без гарантии</t>
    </r>
    <r>
      <rPr>
        <sz val="12"/>
        <rFont val="Calibri"/>
        <family val="2"/>
        <charset val="204"/>
        <scheme val="minor"/>
      </rPr>
      <t>, см</t>
    </r>
  </si>
  <si>
    <t>D-25</t>
  </si>
  <si>
    <t>150</t>
  </si>
  <si>
    <t>180</t>
  </si>
  <si>
    <t>NEW D-30</t>
  </si>
  <si>
    <t>40</t>
  </si>
  <si>
    <t>200</t>
  </si>
  <si>
    <t>250</t>
  </si>
  <si>
    <t>D-38</t>
  </si>
  <si>
    <t>50</t>
  </si>
  <si>
    <t>300</t>
  </si>
  <si>
    <t>2) Максимальная ширина изделия на системе ZEBRA UNI-2  - 120см (с гарантией), 150см (без гарантии)</t>
  </si>
  <si>
    <t>3) Ткани Stripes и Harmony в даной системе не ипользуются.</t>
  </si>
  <si>
    <t>4) Срок изготовления рулонных штор ZEBRA UNI-2 от (3 рабочих дней).</t>
  </si>
  <si>
    <t>5) Предоставляется гарантия на 6 месяцев.</t>
  </si>
  <si>
    <t>D-38 BOX</t>
  </si>
  <si>
    <t>30</t>
  </si>
  <si>
    <r>
      <t>Макс. ширина</t>
    </r>
    <r>
      <rPr>
        <b/>
        <sz val="9"/>
        <rFont val="Calibri"/>
        <family val="2"/>
        <charset val="204"/>
        <scheme val="minor"/>
      </rPr>
      <t xml:space="preserve"> с гарантией</t>
    </r>
    <r>
      <rPr>
        <sz val="9"/>
        <rFont val="Calibri"/>
        <family val="2"/>
        <charset val="204"/>
        <scheme val="minor"/>
      </rPr>
      <t>, см</t>
    </r>
  </si>
  <si>
    <r>
      <rPr>
        <sz val="9"/>
        <rFont val="Calibri"/>
        <family val="2"/>
        <charset val="204"/>
        <scheme val="minor"/>
      </rPr>
      <t xml:space="preserve">Макс. ширина </t>
    </r>
    <r>
      <rPr>
        <b/>
        <sz val="9"/>
        <rFont val="Calibri"/>
        <family val="2"/>
        <charset val="204"/>
        <scheme val="minor"/>
      </rPr>
      <t>без гарантии</t>
    </r>
    <r>
      <rPr>
        <sz val="9"/>
        <rFont val="Calibri"/>
        <family val="2"/>
        <charset val="204"/>
        <scheme val="minor"/>
      </rPr>
      <t>, см</t>
    </r>
  </si>
  <si>
    <t>ZEBRA BOX</t>
  </si>
  <si>
    <t>230</t>
  </si>
  <si>
    <t>Розничный прайс-лист на рулонную систему ZEBRA UNI-2</t>
  </si>
  <si>
    <t>Розничный прайс-лист на рулонную систему D-25</t>
  </si>
  <si>
    <t>Розничный прайс-лист на рулонную систему NEW D-30</t>
  </si>
  <si>
    <t>Розничный прайс-лист на рулонную систему D-38</t>
  </si>
  <si>
    <t>Розничный прайс-лист на рулонную систему D-38 BOX</t>
  </si>
  <si>
    <t>Розничный прайс-лист на рулонную систему ZEBRA BOX</t>
  </si>
  <si>
    <t>Макс. Высота без гарантии, см</t>
  </si>
  <si>
    <r>
      <t xml:space="preserve">Заказ жалюзи: тел. 8(4752) 703-200; адрес - проезд Монтажников 12;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</si>
  <si>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t>Эко 01, 02, 07, 09, 27, 05, 088, 10, 11, 200, 28, 33, 955</t>
  </si>
  <si>
    <t xml:space="preserve">Вояж 02, 29   </t>
  </si>
  <si>
    <t>Жасмин 01</t>
  </si>
  <si>
    <t>Ива 29</t>
  </si>
  <si>
    <t xml:space="preserve">Престиж 29  </t>
  </si>
  <si>
    <t>Прованс 01 (розетки вверх)</t>
  </si>
  <si>
    <t xml:space="preserve">Токио 01, 02, 29  </t>
  </si>
  <si>
    <t>Айс 04, 088, 100, 11, 92, 97</t>
  </si>
  <si>
    <t xml:space="preserve">Айс 01, 02, 03, 08, 22, 27, 29    </t>
  </si>
  <si>
    <t>Атлас 03</t>
  </si>
  <si>
    <t xml:space="preserve">Африка 02, 11, 29 </t>
  </si>
  <si>
    <t>Дриада 01, 02, 04</t>
  </si>
  <si>
    <t>Лен бежевый</t>
  </si>
  <si>
    <t xml:space="preserve">Лен св.бежевый </t>
  </si>
  <si>
    <t>Локон, белый</t>
  </si>
  <si>
    <t xml:space="preserve">Натали ВО </t>
  </si>
  <si>
    <r>
      <t xml:space="preserve">Сафари 033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</si>
  <si>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</si>
  <si>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t>Триумф ВО 01, 02, 6544, 07, 09, 27</t>
  </si>
  <si>
    <t>Айс ВО 01, 29</t>
  </si>
  <si>
    <t xml:space="preserve">Васаби ВО 02, 29 </t>
  </si>
  <si>
    <t>Лен ВО, св. бежевый</t>
  </si>
  <si>
    <t xml:space="preserve">Мистерия ВО 01, 02, 08  </t>
  </si>
  <si>
    <t>Тэфи ВО 01, 02, 05, 07, 08</t>
  </si>
  <si>
    <t>Авенсис 01, 27, 29</t>
  </si>
  <si>
    <t>Адель 02</t>
  </si>
  <si>
    <r>
      <t xml:space="preserve">Арабская ночь 01,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</si>
  <si>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Бабочки 03</t>
  </si>
  <si>
    <t>Жемчуг 01, 02, 04, 901</t>
  </si>
  <si>
    <t>Жемчуг ВО 01, 04</t>
  </si>
  <si>
    <r>
      <t xml:space="preserve">Лофт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</si>
  <si>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t>Плазма ВО 01</t>
  </si>
  <si>
    <t>Трек 01, 27</t>
  </si>
  <si>
    <t>Дали 01, 03</t>
  </si>
  <si>
    <t>Калейдоскоп 01</t>
  </si>
  <si>
    <t>Скрин NEW  Р 01, Р 02, Р 03</t>
  </si>
  <si>
    <r>
      <t>Ботаник Арт 01, 901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</si>
  <si>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>Ботаник Кантри 08, 29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</si>
  <si>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t>Дамаск 01, 11</t>
  </si>
  <si>
    <r>
      <t xml:space="preserve">Ботаник Арт ВО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</si>
  <si>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 xml:space="preserve">*ОГРАНИЧЕНИЯ ПО ТКАНЯМ:          </t>
  </si>
  <si>
    <t>Ткань Квадро ВО на системах uni 1 и uni 2 не используется</t>
  </si>
  <si>
    <t>Ткань Ханой ВО max высота изделий uni1 - 100см,uni2- 140см</t>
  </si>
  <si>
    <t xml:space="preserve">Вояж 02, 29 </t>
  </si>
  <si>
    <t xml:space="preserve">Жасмин 01  </t>
  </si>
  <si>
    <t>Прованс 01   (розетки вверх)</t>
  </si>
  <si>
    <t xml:space="preserve">Токио 01, 02, 29 </t>
  </si>
  <si>
    <t>Адель  02</t>
  </si>
  <si>
    <r>
      <t xml:space="preserve">Арабская ночь 01, 02  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</si>
  <si>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 xml:space="preserve">Жемчуг ВО  01, 04 </t>
  </si>
  <si>
    <r>
      <t xml:space="preserve">Лофт 01  - </t>
    </r>
    <r>
      <rPr>
        <i/>
        <sz val="12"/>
        <rFont val="Calibri"/>
        <family val="2"/>
        <charset val="204"/>
      </rPr>
      <t>расчет только по ширине</t>
    </r>
  </si>
  <si>
    <t>Плазма ВО  01</t>
  </si>
  <si>
    <r>
      <t xml:space="preserve">Сельва 01 - </t>
    </r>
    <r>
      <rPr>
        <i/>
        <sz val="12"/>
        <rFont val="Calibri"/>
        <family val="2"/>
        <charset val="204"/>
      </rPr>
      <t>расчет только по высоте</t>
    </r>
  </si>
  <si>
    <t xml:space="preserve">Ханой ВО 11, 29 </t>
  </si>
  <si>
    <t>Дали  01, 03</t>
  </si>
  <si>
    <t>Скрин NEW   Р 01, Р 02, Р 03</t>
  </si>
  <si>
    <r>
      <t xml:space="preserve">Ботаник Арт 01, 901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</si>
  <si>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Ботаник Кантри 08, 29 </t>
    </r>
    <r>
      <rPr>
        <i/>
        <sz val="12"/>
        <rFont val="Calibri"/>
        <family val="2"/>
        <charset val="204"/>
      </rPr>
      <t>- расчет только по высоте</t>
    </r>
  </si>
  <si>
    <t>25</t>
  </si>
  <si>
    <r>
      <t>Ботаник Арт ВО 02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</si>
  <si>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>Diamond (Корея)</t>
  </si>
  <si>
    <t>Linen (Китай)</t>
  </si>
  <si>
    <t>Savana (Корея)</t>
  </si>
  <si>
    <t>Shade (Корея)</t>
  </si>
  <si>
    <t>Torino (Корея)</t>
  </si>
  <si>
    <t>Bali (Корея)</t>
  </si>
  <si>
    <t>Dalin (Корея)</t>
  </si>
  <si>
    <t>Lavander (Корея)</t>
  </si>
  <si>
    <t>Wood (Корея)</t>
  </si>
  <si>
    <t>Barselona (Корея)</t>
  </si>
  <si>
    <t>Libra (Корея)</t>
  </si>
  <si>
    <t>Metalic (Корея)</t>
  </si>
  <si>
    <t>Elegant (Корея)</t>
  </si>
  <si>
    <t>Elsa BO (Корея)</t>
  </si>
  <si>
    <t>перламутр</t>
  </si>
  <si>
    <t>АФРИКА</t>
  </si>
  <si>
    <t>ИТАКА</t>
  </si>
  <si>
    <t>01 белый</t>
  </si>
  <si>
    <t>02 кремовый</t>
  </si>
  <si>
    <t>29 бежевый</t>
  </si>
  <si>
    <t>11 коричневый</t>
  </si>
  <si>
    <t>КЁЛЬН</t>
  </si>
  <si>
    <t>02 ваниль</t>
  </si>
  <si>
    <t>04 персик</t>
  </si>
  <si>
    <t xml:space="preserve">ФОКУС </t>
  </si>
  <si>
    <t>01,02,04,08,28,11,92</t>
  </si>
  <si>
    <t>ЭДИНБУРГ</t>
  </si>
  <si>
    <t>01,02.</t>
  </si>
  <si>
    <t>МИРАЖ</t>
  </si>
  <si>
    <t>01,02,29,35</t>
  </si>
  <si>
    <t>ДУБАЙ</t>
  </si>
  <si>
    <t>01,29,28</t>
  </si>
  <si>
    <t>ДЕЙЛИ</t>
  </si>
  <si>
    <t>01,29,08,11</t>
  </si>
  <si>
    <t>АВИНЬОН</t>
  </si>
  <si>
    <t>02,29.</t>
  </si>
  <si>
    <t xml:space="preserve">Розничный прайс-лист на готовые пластиковые горизонтальные жалюзи </t>
  </si>
  <si>
    <t>Размер</t>
  </si>
  <si>
    <t>40x160</t>
  </si>
  <si>
    <t>50x160</t>
  </si>
  <si>
    <t>60x160</t>
  </si>
  <si>
    <t>белый</t>
  </si>
  <si>
    <t>шт.</t>
  </si>
  <si>
    <t xml:space="preserve">ВНИМАНИЕ!!!! ПЕРЕД ЗАКАЗОМ НЕОБХОДИМО УТОЧНЯТЬ НАЛИЧИЕ !!! </t>
  </si>
  <si>
    <t>Ценовая категория тканей</t>
  </si>
  <si>
    <t>Название ткани</t>
  </si>
  <si>
    <t>Ценовая категория ткани</t>
  </si>
  <si>
    <t>Эко</t>
  </si>
  <si>
    <r>
      <rPr>
        <sz val="12"/>
        <color rgb="FFFF0000"/>
        <rFont val="Calibri"/>
        <family val="2"/>
        <charset val="204"/>
        <scheme val="minor"/>
      </rPr>
      <t xml:space="preserve">Корона , Зимние чары, Раджа, </t>
    </r>
    <r>
      <rPr>
        <sz val="12"/>
        <color theme="1"/>
        <rFont val="Calibri"/>
        <family val="2"/>
        <charset val="204"/>
        <scheme val="minor"/>
      </rPr>
      <t>Лен, Креп, Лайн, Краш</t>
    </r>
  </si>
  <si>
    <r>
      <rPr>
        <sz val="12"/>
        <color rgb="FFFF0000"/>
        <rFont val="Calibri"/>
        <family val="2"/>
        <charset val="204"/>
        <scheme val="minor"/>
      </rPr>
      <t xml:space="preserve">Сафари, </t>
    </r>
    <r>
      <rPr>
        <sz val="12"/>
        <color theme="1"/>
        <rFont val="Calibri"/>
        <family val="2"/>
        <charset val="204"/>
        <scheme val="minor"/>
      </rPr>
      <t>Лайн жемчуг, Престо, Опера, Жемчуг</t>
    </r>
  </si>
  <si>
    <t>Лен ВО, Луна ВО</t>
  </si>
  <si>
    <t xml:space="preserve">В  базовую цену изделия входит: ткань, карниз (белый или коричневый), крепление в штапик и любой цвет пластиковой комплектации. </t>
  </si>
  <si>
    <t>Доплата за цвет карниза:</t>
  </si>
  <si>
    <t>Дополнительное крепление:</t>
  </si>
  <si>
    <t xml:space="preserve">Кронштейн угловой Тип 2 </t>
  </si>
  <si>
    <t xml:space="preserve">Кронштейн накидной Тип 3 (Германия) </t>
  </si>
  <si>
    <t>Базовая цена изделия  выбирается по габаритным размерам изделия. Промежуточные размеры округляются в большую строну (51см=60см).</t>
  </si>
  <si>
    <t>Стоимость изделия = Базовая цена изделия + Доплата за цвет карниза + доплата (дополнительное крепление) + доплата за ручку управления.</t>
  </si>
  <si>
    <t>Ширина и высота изделий замеряется по стеклу + резинки.</t>
  </si>
  <si>
    <t>Крепление в штапик применяется при глубине штапика более 15мм</t>
  </si>
  <si>
    <t>Стоимость ручки управления. Применяется для высоко расположенных изделий.</t>
  </si>
  <si>
    <t>Длина</t>
  </si>
  <si>
    <t>Цена за комплект</t>
  </si>
  <si>
    <t>0,5 метра</t>
  </si>
  <si>
    <t>1 метр</t>
  </si>
  <si>
    <t>1,5 метра</t>
  </si>
  <si>
    <t>2 метра</t>
  </si>
  <si>
    <t>Минимальные и максимальные размеры изделия</t>
  </si>
  <si>
    <t>Система</t>
  </si>
  <si>
    <t>Минимальные размеры</t>
  </si>
  <si>
    <t>Максимальные размеры</t>
  </si>
  <si>
    <t>INTEGRA PLISSE</t>
  </si>
  <si>
    <t>Ширина 23 см
Высота 45 см</t>
  </si>
  <si>
    <t>Ширина 120 см
Высота 220 см</t>
  </si>
  <si>
    <t>Схема системы</t>
  </si>
  <si>
    <t>№ на схеме</t>
  </si>
  <si>
    <t>Таблица соответствия INTEGRA PLISSE</t>
  </si>
  <si>
    <t>Алюминиевый  Профиль 15 мм, цвет  в изделии может быть любой  (белый, коричневый, золотой дуб, серебряный)</t>
  </si>
  <si>
    <t>Цвет комплектации - белый</t>
  </si>
  <si>
    <t>Цвет комплектации - коричневый</t>
  </si>
  <si>
    <t>Цвет комплектации - серебрянный</t>
  </si>
  <si>
    <t>Заглушка профиля, белый</t>
  </si>
  <si>
    <t>Заглушка профиля, коричневый</t>
  </si>
  <si>
    <t>Заглушка профиля, серебряный</t>
  </si>
  <si>
    <t>Башмак шнура, белый</t>
  </si>
  <si>
    <t>Башмак шнура, коричневый</t>
  </si>
  <si>
    <t>Башмак шнура, серебряный</t>
  </si>
  <si>
    <t>Кронштейн угловой, белый</t>
  </si>
  <si>
    <t>Кронштейн угловой, коричневый</t>
  </si>
  <si>
    <t>Кронштейн угловой, серебряный</t>
  </si>
  <si>
    <t>Крышка кронштейна углового, белый</t>
  </si>
  <si>
    <t>Крышка кронштейна углового, коричневый</t>
  </si>
  <si>
    <t>Крышка кронштейна углового, серебряный</t>
  </si>
  <si>
    <t>Комплект защёлок, белый</t>
  </si>
  <si>
    <t>Комплект защёлок, коричневый</t>
  </si>
  <si>
    <t>Комплект защёлок, серебряный</t>
  </si>
  <si>
    <t>Крышка профиля, белый</t>
  </si>
  <si>
    <t>Крышка профиля, коричневый</t>
  </si>
  <si>
    <t>Крышка профиля, серебряный</t>
  </si>
  <si>
    <t>Ручка управления, белый</t>
  </si>
  <si>
    <t>Фиксатор ручки управления, белый</t>
  </si>
  <si>
    <t>Фиксатор ручки управления, коричневый</t>
  </si>
  <si>
    <t>Фиксатор ручки управления, серебряный</t>
  </si>
  <si>
    <t>15*</t>
  </si>
  <si>
    <t>Шнур 0,8 белый</t>
  </si>
  <si>
    <t>Шнур 0,8 коричневый</t>
  </si>
  <si>
    <t>Шнур 0,8 серебряный</t>
  </si>
  <si>
    <t>Кронштейн накидной, белый</t>
  </si>
  <si>
    <t>Кронштейн накидной, коричневый</t>
  </si>
  <si>
    <t>Кронштейн накидной, серебряный</t>
  </si>
  <si>
    <r>
      <rPr>
        <b/>
        <sz val="11"/>
        <color indexed="8"/>
        <rFont val="Calibri"/>
        <family val="2"/>
        <charset val="204"/>
        <scheme val="minor"/>
      </rPr>
      <t xml:space="preserve">*ЦВЕТ ШНУРОВ </t>
    </r>
    <r>
      <rPr>
        <sz val="11"/>
        <color indexed="8"/>
        <rFont val="Calibri"/>
        <family val="2"/>
        <charset val="204"/>
        <scheme val="minor"/>
      </rPr>
      <t>всегда соответствует цвету пластиковых комплектующих. Точный оттенок комплектующих и карнизов определяется по образцам.</t>
    </r>
  </si>
  <si>
    <t>Крепление системы</t>
  </si>
  <si>
    <t>Категория</t>
  </si>
  <si>
    <t>Высота, См.</t>
  </si>
  <si>
    <t>Цвет карниза Серебро + 200 руб. к базовой цене изделия.</t>
  </si>
  <si>
    <t>Цвет карниза Золотой дуб + 320 руб.к базовой цене изделия.</t>
  </si>
  <si>
    <t>(белый, коричневый, серебрянный) +350 руб./комплект (4шт.) к базовой цене изделия.</t>
  </si>
  <si>
    <t>Сахара 04</t>
  </si>
  <si>
    <t>Арти 33</t>
  </si>
  <si>
    <t>Респект 01, 03, 25, 28, 36</t>
  </si>
  <si>
    <t xml:space="preserve">Max высота изделия,                                                 см                        </t>
  </si>
  <si>
    <t>расчет по ширине</t>
  </si>
  <si>
    <t xml:space="preserve">расчет по высоте </t>
  </si>
  <si>
    <t xml:space="preserve"> -</t>
  </si>
  <si>
    <t>Респект DM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</si>
  <si>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>Жемчуг лайт  22 молочный,  11 капучино, 33 розовый</t>
  </si>
  <si>
    <r>
      <t>Золотая нить G-03, G-08 -</t>
    </r>
    <r>
      <rPr>
        <i/>
        <sz val="11"/>
        <rFont val="Calibri"/>
        <family val="2"/>
        <charset val="204"/>
      </rPr>
      <t xml:space="preserve"> расчет только по ширине</t>
    </r>
  </si>
  <si>
    <t xml:space="preserve">Лагуна 08, 29 </t>
  </si>
  <si>
    <t xml:space="preserve">Руан 02 кремовый,  29 бежевый  </t>
  </si>
  <si>
    <t>Реноме 02</t>
  </si>
  <si>
    <r>
      <t xml:space="preserve">Павлин 01, белый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</si>
  <si>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</si>
  <si>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Столица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</si>
  <si>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- расчет только по ширине</t>
    </r>
  </si>
  <si>
    <t xml:space="preserve">Барселона 01, белый </t>
  </si>
  <si>
    <t>Болгарская роза 01</t>
  </si>
  <si>
    <t xml:space="preserve">Бразилия 01, белый </t>
  </si>
  <si>
    <t xml:space="preserve">Галактика 01, белый </t>
  </si>
  <si>
    <t>Либерти  03</t>
  </si>
  <si>
    <t>Респект DM ВО</t>
  </si>
  <si>
    <t>01 белый, 08 темно-серый, 29 бежевый</t>
  </si>
  <si>
    <t>Фокус ВО 10</t>
  </si>
  <si>
    <t>Респект ВО 02</t>
  </si>
  <si>
    <r>
      <t xml:space="preserve">Романс ВО 04 -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</si>
  <si>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Сельва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</si>
  <si>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Шанхай </t>
    </r>
    <r>
      <rPr>
        <i/>
        <sz val="12"/>
        <rFont val="Calibri"/>
        <family val="2"/>
        <charset val="204"/>
        <scheme val="minor"/>
      </rPr>
      <t>-0</t>
    </r>
    <r>
      <rPr>
        <sz val="12"/>
        <rFont val="Calibri"/>
        <family val="2"/>
        <charset val="204"/>
        <scheme val="minor"/>
      </rPr>
      <t>5</t>
    </r>
    <r>
      <rPr>
        <i/>
        <sz val="12"/>
        <rFont val="Calibri"/>
        <family val="2"/>
        <charset val="204"/>
        <scheme val="minor"/>
      </rPr>
      <t xml:space="preserve"> расчет только по высоте</t>
    </r>
  </si>
  <si>
    <t>Эффект ВО 02</t>
  </si>
  <si>
    <t>Арабеска 01, 29, 50</t>
  </si>
  <si>
    <t>Орбита ВО 02, 29</t>
  </si>
  <si>
    <t xml:space="preserve">Скандинавия 01, 36, 901 </t>
  </si>
  <si>
    <r>
      <t>Касабланка 01, 08, 18, 088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</si>
  <si>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</si>
  <si>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Касабланка ВО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</si>
  <si>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--</t>
  </si>
  <si>
    <t>Квадро ВО 01  *</t>
  </si>
  <si>
    <t>Ханой ВО 11, 29 *</t>
  </si>
  <si>
    <t>Респект DM 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</si>
  <si>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>Респект DM ВО   01 белый, 08 темно-серый, 29 бежевый</t>
  </si>
  <si>
    <t>Айс 01, 02, 03, 08, 10, 29</t>
  </si>
  <si>
    <t>Айс 22, 27</t>
  </si>
  <si>
    <t xml:space="preserve">Лен, бежевый </t>
  </si>
  <si>
    <t>Лен, св. бежевый</t>
  </si>
  <si>
    <r>
      <t xml:space="preserve">Сафари 033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</si>
  <si>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</rPr>
      <t>расчет только по высоте</t>
    </r>
  </si>
  <si>
    <r>
      <t xml:space="preserve">Триумф ВО 01, 02, </t>
    </r>
    <r>
      <rPr>
        <sz val="12"/>
        <rFont val="Calibri"/>
        <family val="2"/>
        <charset val="204"/>
      </rPr>
      <t xml:space="preserve">6544, 07, 09, 27, </t>
    </r>
  </si>
  <si>
    <t xml:space="preserve">Васаби ВО 02, 29  </t>
  </si>
  <si>
    <t>Либерти 03</t>
  </si>
  <si>
    <t xml:space="preserve">Мистерия ВО 01, 02, 08 </t>
  </si>
  <si>
    <t>Тэфи ВО 01, 02, 07, 08</t>
  </si>
  <si>
    <t>Фокус ВО  10</t>
  </si>
  <si>
    <t>Квадро ВО 01</t>
  </si>
  <si>
    <r>
      <t xml:space="preserve">Романс ВО 04 - </t>
    </r>
    <r>
      <rPr>
        <i/>
        <sz val="12"/>
        <rFont val="Calibri"/>
        <family val="2"/>
        <charset val="204"/>
      </rPr>
      <t>расчет только по высоте</t>
    </r>
  </si>
  <si>
    <r>
      <t xml:space="preserve">Шанхай 05 </t>
    </r>
    <r>
      <rPr>
        <i/>
        <sz val="11"/>
        <rFont val="Calibri"/>
        <family val="2"/>
        <charset val="204"/>
      </rPr>
      <t xml:space="preserve"> - расчет только по высоте</t>
    </r>
  </si>
  <si>
    <t>Эффект ВО  02</t>
  </si>
  <si>
    <t>Скандинавия 01, 36, 901</t>
  </si>
  <si>
    <r>
      <t xml:space="preserve">Касабланка 01, 08, 18, 088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</si>
  <si>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</rPr>
      <t>- расчет только по высоте</t>
    </r>
  </si>
  <si>
    <t>300 х 180</t>
  </si>
  <si>
    <t>197 х 270</t>
  </si>
  <si>
    <t>198 х 270</t>
  </si>
  <si>
    <t>300 х 210</t>
  </si>
  <si>
    <t>227 х 270</t>
  </si>
  <si>
    <t>300 х 200</t>
  </si>
  <si>
    <t>217 х 270</t>
  </si>
  <si>
    <t>300 х 190</t>
  </si>
  <si>
    <t>207 х 270</t>
  </si>
  <si>
    <t>300 х 178</t>
  </si>
  <si>
    <t>195 х 270</t>
  </si>
  <si>
    <t>300 х 230</t>
  </si>
  <si>
    <t>247 х 270</t>
  </si>
  <si>
    <t>300 х 170</t>
  </si>
  <si>
    <t>300 х 220</t>
  </si>
  <si>
    <t>237 х 270</t>
  </si>
  <si>
    <t>300 х180</t>
  </si>
  <si>
    <t>300 х 175</t>
  </si>
  <si>
    <t>192 х 270</t>
  </si>
  <si>
    <t>300 х 219</t>
  </si>
  <si>
    <t>236 х 270</t>
  </si>
  <si>
    <t>187 х 270</t>
  </si>
  <si>
    <t>235 х 270</t>
  </si>
  <si>
    <t>Наименовани ткани</t>
  </si>
  <si>
    <r>
      <rPr>
        <sz val="12"/>
        <rFont val="Calibri"/>
        <family val="2"/>
        <charset val="204"/>
      </rPr>
      <t>Эко</t>
    </r>
    <r>
      <rPr>
        <sz val="11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>01, 02, 07, 09, 27, 05, 088, 10, 11, 200, 28, 33, 955</t>
    </r>
  </si>
  <si>
    <r>
      <t xml:space="preserve">Павлин 01, белый </t>
    </r>
    <r>
      <rPr>
        <sz val="12"/>
        <rFont val="Calibri"/>
        <family val="2"/>
        <charset val="204"/>
        <scheme val="minor"/>
      </rPr>
      <t xml:space="preserve">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</si>
  <si>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1"/>
        <rFont val="Calibri"/>
        <family val="2"/>
        <charset val="204"/>
        <scheme val="minor"/>
      </rPr>
      <t>расчет только по высоте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</si>
  <si>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</t>
    </r>
    <r>
      <rPr>
        <b/>
        <i/>
        <sz val="12"/>
        <rFont val="Calibri"/>
        <family val="2"/>
        <charset val="204"/>
        <scheme val="minor"/>
      </rPr>
      <t>-</t>
    </r>
    <r>
      <rPr>
        <i/>
        <sz val="12"/>
        <rFont val="Calibri"/>
        <family val="2"/>
        <charset val="204"/>
        <scheme val="minor"/>
      </rPr>
      <t xml:space="preserve"> расчет только по ширине</t>
    </r>
  </si>
  <si>
    <t>Мах. возможные размеры изделий (см),                                 ширина х высота</t>
  </si>
  <si>
    <t>расчет по высоте</t>
  </si>
  <si>
    <t>Респект DM ВО  01 белый, 08 темно-серый, 29 бежевый</t>
  </si>
  <si>
    <t>Basic (Корея)</t>
  </si>
  <si>
    <t>Grand 19 (Китай)</t>
  </si>
  <si>
    <t>Harmony 02 (Китай)</t>
  </si>
  <si>
    <t>City 11, 13 (Китай)</t>
  </si>
  <si>
    <t>Trio 29 (Китай)</t>
  </si>
  <si>
    <t>Мах ширина изделия, см</t>
  </si>
  <si>
    <t>Мах высота изделия, см</t>
  </si>
  <si>
    <t>не используется</t>
  </si>
  <si>
    <t>При расчете цены изделия по высоте, применяется понижающий коэф. 0,8.</t>
  </si>
  <si>
    <t>При расчете цены изделия по высоте, где высота изделия меньше чем ширина - Коэффициент 0,8 не используется!</t>
  </si>
  <si>
    <t>( цена за 1м.п. x высота ( округляется в большую сторону) x 0,8)</t>
  </si>
  <si>
    <t>Внимание:  Расчет по высоте.</t>
  </si>
  <si>
    <r>
      <t xml:space="preserve">      - </t>
    </r>
    <r>
      <rPr>
        <b/>
        <i/>
        <sz val="10"/>
        <rFont val="Arial"/>
        <family val="2"/>
        <charset val="204"/>
      </rPr>
      <t xml:space="preserve">Серебро </t>
    </r>
    <r>
      <rPr>
        <i/>
        <sz val="10"/>
        <rFont val="Arial"/>
        <family val="2"/>
        <charset val="204"/>
      </rPr>
      <t>+ 77 р.за м/п</t>
    </r>
  </si>
  <si>
    <t xml:space="preserve">      - Светло- бежевый + 77 р.за м/п</t>
  </si>
  <si>
    <t xml:space="preserve">      - Темно- бежевый + 77 р.за м/п</t>
  </si>
  <si>
    <t xml:space="preserve">      -карнизы других цветов-  200 р. За изделие</t>
  </si>
  <si>
    <t xml:space="preserve">Сориса 27, 95- расчет только по высоте </t>
  </si>
  <si>
    <t xml:space="preserve">Сориса 27, 95-расчет только по высоте </t>
  </si>
  <si>
    <t>Сориса 27, 95 -расчет только по высоте</t>
  </si>
  <si>
    <t>РАСЧЕТ ТКАНИ ТОЛЬКО ПО ВЫСОТЕ!!!</t>
  </si>
  <si>
    <t>6) Цена изделий в цветах Светлый Дуб и Махагон= +50%  к стоимости изделия</t>
  </si>
  <si>
    <r>
      <t xml:space="preserve">Заказ жалюзи: тел. 8(4752) 703-200; адрес - проезд Монтажников 12; 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</si>
  <si>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t>3) Срок изготовления рулонных штор Mini Зебра от (3 рабочих дней).</t>
  </si>
  <si>
    <t>4) Предоставляется гарантия на 6 месяца.</t>
  </si>
  <si>
    <t>2) Цена изделий на системе ZEBRA BOX в цветах Светлый дуб, Золотой дуб и Махагон =+50% к стоимости изделия</t>
  </si>
  <si>
    <t xml:space="preserve"> Заказ жалюзи: тел. 8(4752) 703-200; адрес - проезд Монтажников 12</t>
  </si>
  <si>
    <t>Заказ жалюзи: тел. 8(4752) 703-200; адрес - проезд Монтажников 12;  E-mail для заказа: zhaluziKL@yandex.ru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</si>
  <si>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вертикальных жалюзи от</t>
    </r>
    <r>
      <rPr>
        <b/>
        <sz val="10"/>
        <rFont val="Arial"/>
        <family val="2"/>
        <charset val="204"/>
      </rPr>
      <t xml:space="preserve"> (3 рабочих дней)</t>
    </r>
    <r>
      <rPr>
        <sz val="10"/>
        <rFont val="Arial"/>
        <family val="2"/>
        <charset val="204"/>
      </rPr>
      <t xml:space="preserve">.           </t>
    </r>
  </si>
  <si>
    <r>
      <t xml:space="preserve">  4.  </t>
    </r>
    <r>
      <rPr>
        <i/>
        <sz val="10"/>
        <rFont val="Arial"/>
        <family val="2"/>
        <charset val="204"/>
      </rPr>
      <t>Изготовление изделия из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+10%</t>
    </r>
    <r>
      <rPr>
        <sz val="10"/>
        <rFont val="Arial"/>
        <family val="2"/>
        <charset val="204"/>
      </rPr>
      <t>.</t>
    </r>
  </si>
  <si>
    <r>
      <t xml:space="preserve">  5.  </t>
    </r>
    <r>
      <rPr>
        <i/>
        <sz val="10"/>
        <rFont val="Arial"/>
        <family val="2"/>
        <charset val="204"/>
      </rPr>
      <t>Более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+20% </t>
    </r>
    <r>
      <rPr>
        <i/>
        <sz val="10"/>
        <rFont val="Arial"/>
        <family val="2"/>
        <charset val="204"/>
      </rPr>
      <t>за сложность.</t>
    </r>
  </si>
  <si>
    <r>
      <t xml:space="preserve">  6.  </t>
    </r>
    <r>
      <rPr>
        <i/>
        <sz val="10"/>
        <rFont val="Arial"/>
        <family val="2"/>
        <charset val="204"/>
      </rPr>
      <t>Стоимость ткани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(без карниза)  60%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от стоимости готового изделия.</t>
    </r>
  </si>
  <si>
    <r>
      <t xml:space="preserve">  7.  </t>
    </r>
    <r>
      <rPr>
        <i/>
        <sz val="10"/>
        <rFont val="Arial"/>
        <family val="2"/>
        <charset val="204"/>
      </rPr>
      <t>Кронштейн декоративного карниза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</si>
  <si>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t>18р.</t>
  </si>
  <si>
    <r>
      <t xml:space="preserve">  8.  </t>
    </r>
    <r>
      <rPr>
        <i/>
        <sz val="10"/>
        <rFont val="Arial"/>
        <family val="2"/>
        <charset val="204"/>
      </rPr>
      <t>Кронштейн стена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 </t>
    </r>
  </si>
  <si>
    <r>
      <t xml:space="preserve">  9.  </t>
    </r>
    <r>
      <rPr>
        <i/>
        <sz val="10"/>
        <rFont val="Arial"/>
        <family val="2"/>
        <charset val="204"/>
      </rPr>
      <t>Кронштейн потолок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</si>
  <si>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t>5р.</t>
  </si>
  <si>
    <r>
      <t xml:space="preserve">  10.  </t>
    </r>
    <r>
      <rPr>
        <i/>
        <sz val="10"/>
        <rFont val="Arial"/>
        <family val="2"/>
        <charset val="204"/>
      </rPr>
      <t>Кронштейн амстронг1шт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</si>
  <si>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t>20р.</t>
  </si>
  <si>
    <r>
      <t xml:space="preserve">  11.  </t>
    </r>
    <r>
      <rPr>
        <i/>
        <sz val="10"/>
        <rFont val="Arial"/>
        <family val="2"/>
        <charset val="204"/>
      </rPr>
      <t>Удлинитель стенового кронштейна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</si>
  <si>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r>
      <t xml:space="preserve">  12.  </t>
    </r>
    <r>
      <rPr>
        <i/>
        <sz val="10"/>
        <rFont val="Arial"/>
        <family val="2"/>
        <charset val="204"/>
      </rPr>
      <t>Предоставляется гарантия на 3 месяца.</t>
    </r>
  </si>
  <si>
    <r>
      <t xml:space="preserve">  13.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</si>
  <si>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r>
      <t xml:space="preserve">  9.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</t>
    </r>
  </si>
  <si>
    <t xml:space="preserve">       Фотопечать с белым цветом-  2250 за 1 м2</t>
  </si>
  <si>
    <t xml:space="preserve"> (минимальная сумма заказа 500 р.)</t>
  </si>
  <si>
    <t xml:space="preserve">   (минимальная сумма заказа 900 р.)</t>
  </si>
  <si>
    <r>
      <t xml:space="preserve">  14.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 (минимальная сумма заказа 500 р.)</t>
    </r>
  </si>
  <si>
    <t xml:space="preserve">       Фотопечать с белым цветом-  2250 за 1 м2   (минимальная сумма заказа 900 р.)</t>
  </si>
  <si>
    <r>
      <t xml:space="preserve"> 4)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</si>
  <si>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t xml:space="preserve">       Фотопечать с белым цветом-  2250 за 1 м2  (минимальная сумма заказа 900 р.)</t>
  </si>
  <si>
    <r>
      <t xml:space="preserve"> 7)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</si>
  <si>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7)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</si>
  <si>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 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 xml:space="preserve">2  </t>
    </r>
    <r>
      <rPr>
        <sz val="8"/>
        <rFont val="Arial"/>
        <family val="2"/>
        <charset val="204"/>
      </rPr>
      <t xml:space="preserve"> (минимальная сумма заказа 500 р.)</t>
    </r>
  </si>
  <si>
    <r>
      <t xml:space="preserve"> 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</si>
  <si>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 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 (минимальная сумма заказа 500 р.)</t>
    </r>
  </si>
  <si>
    <r>
      <t xml:space="preserve">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 (минимальная сумма заказа 500 р.)</t>
    </r>
  </si>
  <si>
    <t xml:space="preserve">       Фотопечать с белым цветом-  2250 за 1 м2    (минимальная сумма заказа 900 р.)</t>
  </si>
  <si>
    <t>(белый, коричневый, серебрянный)  + 1300 руб./комплект  (4шт.) к базовой цене изделия.</t>
  </si>
  <si>
    <t>259 руб</t>
  </si>
  <si>
    <t>300 руб</t>
  </si>
  <si>
    <t>350 руб</t>
  </si>
  <si>
    <t>390 руб</t>
  </si>
  <si>
    <t>комплект 
за 1 м.п.</t>
  </si>
  <si>
    <t xml:space="preserve">Блок управления усиленный 1:3,5/8кг  </t>
  </si>
  <si>
    <t xml:space="preserve">Отвес шторы          </t>
  </si>
  <si>
    <t xml:space="preserve">Подъемные блоки со шнуром </t>
  </si>
  <si>
    <t xml:space="preserve">Стопорные кольца    </t>
  </si>
  <si>
    <t xml:space="preserve">Фиберглассовые вставки   </t>
  </si>
  <si>
    <t>Нименование</t>
  </si>
  <si>
    <t>Единица измерения</t>
  </si>
  <si>
    <t>Цена, руб</t>
  </si>
  <si>
    <t>Для расчета стоимости изделия введите его размеры</t>
  </si>
  <si>
    <r>
      <t xml:space="preserve">Ширина изделия 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</si>
  <si>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r>
      <t>Высота изделия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</si>
  <si>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r>
      <t xml:space="preserve">ЦЕНА вашего изделия: </t>
    </r>
    <r>
      <rPr>
        <b/>
        <sz val="16"/>
        <color theme="1"/>
        <rFont val="Calibri"/>
        <family val="2"/>
        <charset val="204"/>
        <scheme val="minor"/>
      </rPr>
      <t/>
    </r>
  </si>
  <si>
    <t>Подъемные  блоки   устанавливаются с интервалом не более 50 см.</t>
  </si>
  <si>
    <t>Фиберглассовая вставка для ткани Санремо устанавливается  через каждые  25 см. по  высоте изделия.</t>
  </si>
  <si>
    <t>Ширина 30 см
Высота   60 см</t>
  </si>
  <si>
    <t>Ширина 185 см
Высота   300 см</t>
  </si>
  <si>
    <t>M0341 - W2998</t>
  </si>
  <si>
    <t>NIVA (V6)</t>
  </si>
  <si>
    <t>NIVA (V7)</t>
  </si>
  <si>
    <t>NIVA (V8)</t>
  </si>
  <si>
    <t>NIVA (9)</t>
  </si>
  <si>
    <t>M0466 - W2998</t>
  </si>
  <si>
    <t>NIVA (V10)</t>
  </si>
  <si>
    <t>NIVA (V3)</t>
  </si>
  <si>
    <t>NIVA (V4)</t>
  </si>
  <si>
    <t>M0490 - W2998</t>
  </si>
  <si>
    <t>NIVA (V11)</t>
  </si>
  <si>
    <t>NIVA (V12)</t>
  </si>
  <si>
    <t>NIVA (V13)</t>
  </si>
  <si>
    <t>M0476 - W2998</t>
  </si>
  <si>
    <t>NIVA (V2)</t>
  </si>
  <si>
    <t>NIVA (V9)</t>
  </si>
  <si>
    <t>M0467 - W2998</t>
  </si>
  <si>
    <t>M0502 - W2998</t>
  </si>
  <si>
    <t>NIVA (V1)</t>
  </si>
  <si>
    <t>W2998 300 СМ</t>
  </si>
  <si>
    <t>NIVA 300 СМ (V70000)</t>
  </si>
  <si>
    <t>NIVA 300 СМ (V71002)</t>
  </si>
  <si>
    <t>NIVA 300 СМ (V71299)</t>
  </si>
  <si>
    <t>NIVA 300 СМ (V71300)</t>
  </si>
  <si>
    <t>NIVA 300 СМ (V73256)</t>
  </si>
  <si>
    <t>NIVA 300 СМ (V74240)</t>
  </si>
  <si>
    <t>NIVA 300 СМ (V77108)</t>
  </si>
  <si>
    <t>NIVA 300 СМ (V77109)</t>
  </si>
  <si>
    <t>NIVA 300 СМ (V78176)</t>
  </si>
  <si>
    <t>NIVA 300 СМ (V78182)</t>
  </si>
  <si>
    <t>NIVA 300 СМ (V73262)</t>
  </si>
  <si>
    <t>NIVA 300 СМ (V79205)</t>
  </si>
  <si>
    <t>Комплект Карниза  включает в себя:</t>
  </si>
  <si>
    <t>Профиль + поворотный  стержень</t>
  </si>
  <si>
    <t xml:space="preserve">Цепь управления    </t>
  </si>
  <si>
    <t xml:space="preserve">Кронштейны универсальные </t>
  </si>
  <si>
    <t>цена, руб.</t>
  </si>
  <si>
    <r>
      <t xml:space="preserve">РАСЧЕТ ЦЕНЫ ИЗДЕЛИЯ =  (Цена комплекта Карниз без ткани </t>
    </r>
    <r>
      <rPr>
        <b/>
        <sz val="14"/>
        <color theme="9" tint="-0.249977111117893"/>
        <rFont val="Calibri"/>
        <family val="2"/>
        <charset val="204"/>
        <scheme val="minor"/>
      </rPr>
      <t>х</t>
    </r>
    <r>
      <rPr>
        <b/>
        <sz val="14"/>
        <color theme="1"/>
        <rFont val="Calibri"/>
        <family val="2"/>
        <charset val="204"/>
        <scheme val="minor"/>
      </rPr>
      <t xml:space="preserve"> ШИРИНУ) </t>
    </r>
    <r>
      <rPr>
        <b/>
        <sz val="14"/>
        <color theme="9" tint="-0.249977111117893"/>
        <rFont val="Calibri"/>
        <family val="2"/>
        <charset val="204"/>
        <scheme val="minor"/>
      </rPr>
      <t>+</t>
    </r>
    <r>
      <rPr>
        <b/>
        <sz val="14"/>
        <color theme="1"/>
        <rFont val="Calibri"/>
        <family val="2"/>
        <charset val="204"/>
        <scheme val="minor"/>
      </rPr>
      <t xml:space="preserve"> (ЦЕНА ткани х ВЫСОТУ)  </t>
    </r>
  </si>
  <si>
    <t xml:space="preserve"> Стоимость ткани, руб.</t>
  </si>
  <si>
    <t>Комплектующие</t>
  </si>
  <si>
    <t>Колличество</t>
  </si>
  <si>
    <t>ед. измер.</t>
  </si>
  <si>
    <t>стоимость, руб.</t>
  </si>
  <si>
    <t xml:space="preserve">Карниз </t>
  </si>
  <si>
    <t>м.п</t>
  </si>
  <si>
    <t>подьемный блок</t>
  </si>
  <si>
    <t>Вставка</t>
  </si>
  <si>
    <t>м.п.</t>
  </si>
  <si>
    <t xml:space="preserve">Параметры карниза </t>
  </si>
  <si>
    <t>Размер карниза, см</t>
  </si>
  <si>
    <t>колличество подьемных блоков</t>
  </si>
  <si>
    <t xml:space="preserve">колличество вставок </t>
  </si>
  <si>
    <t>Стоимость карниза</t>
  </si>
  <si>
    <t>Количество подъемных механизмов рассчитывается отдельно из рекомендуемого расчета 1 подъ-</t>
  </si>
  <si>
    <t>емный механизм на 30 см карниза или исходя из индивидуального замысла дизайнера.</t>
  </si>
  <si>
    <t>Количество вставок для удержания ровных горизонтальных складок римской шторы также рассчи-</t>
  </si>
  <si>
    <t>тывается отдельно, исходя из рекомендованного к расчету шага вставки - 20-35 см или из индиви-</t>
  </si>
  <si>
    <t xml:space="preserve">дуального замысла дизайнера. Длина каждой вставки равна ширине карниза. </t>
  </si>
  <si>
    <t>Количество колец для фиксации вставок на полотне римской шторы рассчитывается по формуле:</t>
  </si>
  <si>
    <t>(количество подъемных блоков) х (количество вставок).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</si>
</sst>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"/>
    <numFmt numFmtId="165" formatCode="mm/dd/yy"/>
    <numFmt numFmtId="166" formatCode="#,##0.00&quot;р.&quot;"/>
  </numFmts>
  <fonts count="7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2"/>
      <name val="Calibri"/>
      <family val="2"/>
      <charset val="204"/>
    </font>
    <font>
      <i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name val="Arial Cyr"/>
      <charset val="204"/>
    </font>
    <font>
      <b/>
      <sz val="16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i/>
      <sz val="11"/>
      <name val="Arial Cyr"/>
      <charset val="204"/>
    </font>
    <font>
      <b/>
      <u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 Cyr"/>
      <charset val="204"/>
    </font>
    <font>
      <b/>
      <i/>
      <u/>
      <sz val="10"/>
      <name val="Arial"/>
      <family val="2"/>
      <charset val="204"/>
    </font>
    <font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u/>
      <sz val="1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name val="Arial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b/>
      <u/>
      <sz val="14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i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9" tint="-0.249977111117893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u/>
      <sz val="9"/>
      <name val="Arial"/>
      <family val="2"/>
      <charset val="204"/>
    </font>
    <font>
      <sz val="8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4"/>
      <color theme="9" tint="-0.249977111117893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212529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B2EA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2" fillId="0" borderId="0"/>
  </cellStyleXfs>
  <cellXfs count="749">
    <xf numFmtId="0" fontId="0" fillId="0" borderId="0" xfId="0"/>
    <xf numFmtId="0" fontId="2" fillId="0" borderId="0" xfId="1"/>
    <xf numFmtId="0" fontId="2" fillId="0" borderId="0" xfId="1" applyBorder="1" applyAlignment="1">
      <alignment horizontal="center" vertical="center"/>
    </xf>
    <xf numFmtId="0" fontId="2" fillId="0" borderId="0" xfId="1" applyBorder="1"/>
    <xf numFmtId="0" fontId="3" fillId="3" borderId="0" xfId="2" applyFont="1" applyFill="1" applyBorder="1" applyAlignment="1">
      <alignment horizontal="left" vertical="center"/>
    </xf>
    <xf numFmtId="0" fontId="1" fillId="2" borderId="0" xfId="1" applyFont="1" applyFill="1" applyBorder="1" applyAlignment="1">
      <alignment vertical="center"/>
    </xf>
    <xf numFmtId="0" fontId="2" fillId="0" borderId="0" xfId="1" applyFont="1"/>
    <xf numFmtId="0" fontId="15" fillId="2" borderId="0" xfId="1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 wrapText="1" indent="1"/>
    </xf>
    <xf numFmtId="0" fontId="16" fillId="0" borderId="0" xfId="1" applyFont="1" applyBorder="1" applyAlignment="1"/>
    <xf numFmtId="0" fontId="17" fillId="0" borderId="0" xfId="1" applyFont="1"/>
    <xf numFmtId="0" fontId="0" fillId="0" borderId="0" xfId="0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0" fillId="0" borderId="0" xfId="0" applyFont="1"/>
    <xf numFmtId="0" fontId="15" fillId="2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 wrapText="1" indent="1"/>
    </xf>
    <xf numFmtId="0" fontId="4" fillId="2" borderId="0" xfId="0" applyFont="1" applyFill="1" applyBorder="1" applyAlignment="1">
      <alignment vertical="center"/>
    </xf>
    <xf numFmtId="0" fontId="16" fillId="0" borderId="0" xfId="0" applyFont="1" applyBorder="1" applyAlignment="1"/>
    <xf numFmtId="0" fontId="0" fillId="0" borderId="0" xfId="0" applyBorder="1"/>
    <xf numFmtId="0" fontId="17" fillId="0" borderId="0" xfId="0" applyFont="1"/>
    <xf numFmtId="0" fontId="3" fillId="3" borderId="1" xfId="2" applyFont="1" applyFill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4" borderId="0" xfId="2" applyFont="1" applyFill="1" applyBorder="1" applyAlignment="1">
      <alignment horizontal="left" vertical="center"/>
    </xf>
    <xf numFmtId="0" fontId="9" fillId="0" borderId="0" xfId="0" applyFont="1" applyFill="1" applyAlignment="1"/>
    <xf numFmtId="0" fontId="12" fillId="0" borderId="0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0" xfId="0" applyFont="1"/>
    <xf numFmtId="0" fontId="18" fillId="0" borderId="1" xfId="0" applyFont="1" applyBorder="1"/>
    <xf numFmtId="0" fontId="19" fillId="0" borderId="0" xfId="0" applyFont="1" applyAlignment="1"/>
    <xf numFmtId="0" fontId="22" fillId="0" borderId="0" xfId="0" applyFont="1" applyAlignment="1"/>
    <xf numFmtId="0" fontId="22" fillId="0" borderId="0" xfId="0" applyFont="1" applyAlignment="1">
      <alignment horizontal="center"/>
    </xf>
    <xf numFmtId="0" fontId="19" fillId="0" borderId="0" xfId="0" applyFont="1" applyFill="1" applyAlignment="1"/>
    <xf numFmtId="0" fontId="0" fillId="0" borderId="1" xfId="0" applyBorder="1"/>
    <xf numFmtId="0" fontId="24" fillId="0" borderId="1" xfId="0" applyFont="1" applyBorder="1" applyAlignment="1">
      <alignment horizontal="center" vertical="center"/>
    </xf>
    <xf numFmtId="164" fontId="26" fillId="0" borderId="0" xfId="0" applyNumberFormat="1" applyFont="1" applyFill="1" applyAlignment="1">
      <alignment horizontal="left"/>
    </xf>
    <xf numFmtId="0" fontId="27" fillId="0" borderId="1" xfId="0" applyFont="1" applyBorder="1" applyAlignment="1">
      <alignment horizontal="left" vertical="center"/>
    </xf>
    <xf numFmtId="2" fontId="26" fillId="0" borderId="1" xfId="0" applyNumberFormat="1" applyFont="1" applyBorder="1" applyAlignment="1">
      <alignment horizontal="center" vertical="center"/>
    </xf>
    <xf numFmtId="0" fontId="10" fillId="0" borderId="0" xfId="0" applyFont="1" applyAlignment="1"/>
    <xf numFmtId="0" fontId="10" fillId="0" borderId="0" xfId="0" applyFont="1" applyFill="1" applyAlignment="1"/>
    <xf numFmtId="0" fontId="22" fillId="0" borderId="0" xfId="0" applyFont="1" applyBorder="1" applyAlignment="1"/>
    <xf numFmtId="0" fontId="22" fillId="0" borderId="0" xfId="0" applyFont="1" applyFill="1" applyBorder="1" applyAlignment="1"/>
    <xf numFmtId="0" fontId="27" fillId="0" borderId="0" xfId="0" applyFont="1" applyBorder="1" applyAlignment="1">
      <alignment horizontal="left" vertical="center"/>
    </xf>
    <xf numFmtId="2" fontId="26" fillId="0" borderId="0" xfId="0" applyNumberFormat="1" applyFont="1" applyBorder="1" applyAlignment="1">
      <alignment horizontal="center" vertical="center"/>
    </xf>
    <xf numFmtId="0" fontId="21" fillId="0" borderId="0" xfId="0" applyFont="1" applyAlignment="1"/>
    <xf numFmtId="0" fontId="24" fillId="0" borderId="0" xfId="0" applyFont="1" applyBorder="1" applyAlignment="1"/>
    <xf numFmtId="0" fontId="28" fillId="0" borderId="0" xfId="0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/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vertical="top"/>
    </xf>
    <xf numFmtId="0" fontId="10" fillId="0" borderId="0" xfId="0" applyFont="1"/>
    <xf numFmtId="0" fontId="27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left" vertical="center"/>
    </xf>
    <xf numFmtId="0" fontId="31" fillId="0" borderId="0" xfId="0" applyFont="1" applyFill="1" applyAlignment="1">
      <alignment horizontal="center"/>
    </xf>
    <xf numFmtId="0" fontId="31" fillId="0" borderId="0" xfId="0" applyFont="1" applyFill="1" applyBorder="1" applyAlignment="1">
      <alignment horizontal="left"/>
    </xf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36" fillId="0" borderId="0" xfId="0" applyFont="1"/>
    <xf numFmtId="0" fontId="9" fillId="0" borderId="0" xfId="0" applyFont="1" applyFill="1" applyAlignment="1"/>
    <xf numFmtId="0" fontId="0" fillId="0" borderId="0" xfId="0" applyBorder="1"/>
    <xf numFmtId="49" fontId="9" fillId="0" borderId="1" xfId="0" applyNumberFormat="1" applyFont="1" applyBorder="1" applyAlignment="1">
      <alignment horizontal="center" vertical="center"/>
    </xf>
    <xf numFmtId="0" fontId="38" fillId="0" borderId="0" xfId="0" applyFont="1"/>
    <xf numFmtId="0" fontId="11" fillId="0" borderId="0" xfId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0" fillId="0" borderId="0" xfId="0" applyBorder="1"/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0" xfId="1" applyFont="1" applyBorder="1"/>
    <xf numFmtId="49" fontId="3" fillId="0" borderId="0" xfId="0" applyNumberFormat="1" applyFont="1" applyBorder="1" applyAlignment="1">
      <alignment vertical="center"/>
    </xf>
    <xf numFmtId="0" fontId="43" fillId="2" borderId="13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/>
    <xf numFmtId="0" fontId="0" fillId="2" borderId="13" xfId="0" applyFont="1" applyFill="1" applyBorder="1" applyAlignment="1">
      <alignment vertical="center"/>
    </xf>
    <xf numFmtId="0" fontId="0" fillId="0" borderId="0" xfId="0" applyFont="1" applyBorder="1"/>
    <xf numFmtId="0" fontId="1" fillId="0" borderId="0" xfId="0" applyFont="1" applyBorder="1"/>
    <xf numFmtId="0" fontId="0" fillId="0" borderId="0" xfId="0" applyBorder="1"/>
    <xf numFmtId="0" fontId="0" fillId="0" borderId="0" xfId="0" applyAlignment="1">
      <alignment horizontal="center"/>
    </xf>
    <xf numFmtId="0" fontId="0" fillId="0" borderId="7" xfId="0" applyBorder="1"/>
    <xf numFmtId="0" fontId="0" fillId="2" borderId="0" xfId="0" applyFont="1" applyFill="1" applyBorder="1" applyAlignment="1">
      <alignment horizontal="center" vertical="center"/>
    </xf>
    <xf numFmtId="0" fontId="0" fillId="2" borderId="26" xfId="0" applyFont="1" applyFill="1" applyBorder="1"/>
    <xf numFmtId="0" fontId="0" fillId="2" borderId="13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0" fontId="0" fillId="2" borderId="26" xfId="0" applyFill="1" applyBorder="1"/>
    <xf numFmtId="0" fontId="45" fillId="2" borderId="13" xfId="0" applyFont="1" applyFill="1" applyBorder="1" applyAlignment="1">
      <alignment vertical="center"/>
    </xf>
    <xf numFmtId="0" fontId="46" fillId="2" borderId="13" xfId="0" applyFont="1" applyFill="1" applyBorder="1" applyAlignment="1">
      <alignment vertical="center"/>
    </xf>
    <xf numFmtId="0" fontId="1" fillId="0" borderId="20" xfId="4" applyFont="1" applyBorder="1" applyAlignment="1">
      <alignment horizontal="center"/>
    </xf>
    <xf numFmtId="0" fontId="0" fillId="0" borderId="20" xfId="4" applyFont="1" applyBorder="1" applyAlignment="1">
      <alignment horizont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29" xfId="0" applyFill="1" applyBorder="1"/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/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0" fillId="0" borderId="0" xfId="0" applyBorder="1"/>
    <xf numFmtId="0" fontId="4" fillId="0" borderId="0" xfId="0" applyFont="1" applyBorder="1" applyAlignment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15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42" fillId="3" borderId="41" xfId="2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35" xfId="0" applyFont="1" applyFill="1" applyBorder="1" applyAlignment="1">
      <alignment horizontal="center" vertical="center"/>
    </xf>
    <xf numFmtId="0" fontId="15" fillId="2" borderId="43" xfId="0" applyFont="1" applyFill="1" applyBorder="1" applyAlignment="1">
      <alignment horizontal="center" vertical="center"/>
    </xf>
    <xf numFmtId="0" fontId="42" fillId="3" borderId="32" xfId="2" applyFont="1" applyFill="1" applyBorder="1" applyAlignment="1">
      <alignment horizontal="center" vertical="center"/>
    </xf>
    <xf numFmtId="0" fontId="42" fillId="2" borderId="21" xfId="2" applyFont="1" applyFill="1" applyBorder="1" applyAlignment="1">
      <alignment horizontal="center" vertical="center"/>
    </xf>
    <xf numFmtId="0" fontId="9" fillId="3" borderId="1" xfId="2" applyFont="1" applyFill="1" applyBorder="1" applyAlignment="1">
      <alignment horizontal="left" vertical="center" wrapText="1"/>
    </xf>
    <xf numFmtId="0" fontId="42" fillId="3" borderId="21" xfId="2" applyFont="1" applyFill="1" applyBorder="1" applyAlignment="1">
      <alignment horizontal="center" vertical="center"/>
    </xf>
    <xf numFmtId="0" fontId="42" fillId="2" borderId="21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/>
    </xf>
    <xf numFmtId="0" fontId="42" fillId="2" borderId="25" xfId="2" applyFont="1" applyFill="1" applyBorder="1" applyAlignment="1">
      <alignment horizontal="center" vertical="center"/>
    </xf>
    <xf numFmtId="0" fontId="9" fillId="3" borderId="35" xfId="2" applyFont="1" applyFill="1" applyBorder="1" applyAlignment="1">
      <alignment horizontal="left" vertical="center" wrapText="1"/>
    </xf>
    <xf numFmtId="0" fontId="9" fillId="3" borderId="24" xfId="2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24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3" borderId="14" xfId="2" applyFont="1" applyFill="1" applyBorder="1" applyAlignment="1">
      <alignment horizontal="left" vertical="center" wrapText="1"/>
    </xf>
    <xf numFmtId="0" fontId="15" fillId="2" borderId="15" xfId="0" applyFont="1" applyFill="1" applyBorder="1" applyAlignment="1">
      <alignment horizontal="center" vertical="center"/>
    </xf>
    <xf numFmtId="0" fontId="15" fillId="2" borderId="42" xfId="0" applyFont="1" applyFill="1" applyBorder="1" applyAlignment="1">
      <alignment horizontal="center" vertical="center"/>
    </xf>
    <xf numFmtId="0" fontId="42" fillId="2" borderId="16" xfId="0" applyFont="1" applyFill="1" applyBorder="1" applyAlignment="1">
      <alignment horizontal="center" vertical="center" wrapText="1"/>
    </xf>
    <xf numFmtId="0" fontId="42" fillId="2" borderId="32" xfId="2" applyFont="1" applyFill="1" applyBorder="1" applyAlignment="1">
      <alignment horizontal="center" vertical="center"/>
    </xf>
    <xf numFmtId="0" fontId="42" fillId="2" borderId="21" xfId="2" applyFont="1" applyFill="1" applyBorder="1" applyAlignment="1">
      <alignment horizontal="center" vertical="center" wrapText="1"/>
    </xf>
    <xf numFmtId="0" fontId="42" fillId="3" borderId="25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left" vertical="center" wrapText="1"/>
    </xf>
    <xf numFmtId="0" fontId="3" fillId="3" borderId="3" xfId="2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42" fillId="2" borderId="41" xfId="2" applyFont="1" applyFill="1" applyBorder="1" applyAlignment="1">
      <alignment horizontal="center" vertical="center"/>
    </xf>
    <xf numFmtId="0" fontId="42" fillId="2" borderId="18" xfId="2" applyFont="1" applyFill="1" applyBorder="1" applyAlignment="1">
      <alignment horizontal="center" vertical="center"/>
    </xf>
    <xf numFmtId="0" fontId="42" fillId="3" borderId="25" xfId="2" applyFont="1" applyFill="1" applyBorder="1" applyAlignment="1">
      <alignment horizontal="center" vertical="center"/>
    </xf>
    <xf numFmtId="49" fontId="15" fillId="2" borderId="21" xfId="2" applyNumberFormat="1" applyFont="1" applyFill="1" applyBorder="1" applyAlignment="1">
      <alignment horizontal="center" vertical="center"/>
    </xf>
    <xf numFmtId="0" fontId="9" fillId="2" borderId="35" xfId="2" applyFont="1" applyFill="1" applyBorder="1" applyAlignment="1">
      <alignment horizontal="left" vertical="center" wrapText="1"/>
    </xf>
    <xf numFmtId="0" fontId="15" fillId="2" borderId="50" xfId="0" applyFont="1" applyFill="1" applyBorder="1" applyAlignment="1">
      <alignment horizontal="center" vertical="center"/>
    </xf>
    <xf numFmtId="0" fontId="15" fillId="2" borderId="5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/>
    </xf>
    <xf numFmtId="0" fontId="9" fillId="2" borderId="1" xfId="2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 vertical="center"/>
    </xf>
    <xf numFmtId="0" fontId="9" fillId="2" borderId="24" xfId="2" applyFont="1" applyFill="1" applyBorder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55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42" fillId="2" borderId="14" xfId="0" applyFont="1" applyFill="1" applyBorder="1" applyAlignment="1">
      <alignment horizontal="center" vertical="center" wrapText="1"/>
    </xf>
    <xf numFmtId="0" fontId="42" fillId="2" borderId="31" xfId="2" applyFont="1" applyFill="1" applyBorder="1" applyAlignment="1">
      <alignment horizontal="center" vertical="center"/>
    </xf>
    <xf numFmtId="0" fontId="42" fillId="2" borderId="20" xfId="2" applyFont="1" applyFill="1" applyBorder="1" applyAlignment="1">
      <alignment horizontal="center" vertical="center"/>
    </xf>
    <xf numFmtId="0" fontId="42" fillId="3" borderId="20" xfId="2" applyFont="1" applyFill="1" applyBorder="1" applyAlignment="1">
      <alignment horizontal="center" vertical="center"/>
    </xf>
    <xf numFmtId="0" fontId="42" fillId="3" borderId="23" xfId="2" applyFont="1" applyFill="1" applyBorder="1" applyAlignment="1">
      <alignment horizontal="center" vertical="center" wrapText="1"/>
    </xf>
    <xf numFmtId="0" fontId="42" fillId="2" borderId="23" xfId="2" applyFont="1" applyFill="1" applyBorder="1" applyAlignment="1">
      <alignment horizontal="center" vertical="center"/>
    </xf>
    <xf numFmtId="0" fontId="42" fillId="3" borderId="31" xfId="2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 wrapText="1"/>
    </xf>
    <xf numFmtId="0" fontId="42" fillId="3" borderId="23" xfId="2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/>
    </xf>
    <xf numFmtId="0" fontId="15" fillId="2" borderId="13" xfId="0" applyFont="1" applyFill="1" applyBorder="1" applyAlignment="1">
      <alignment horizontal="center" vertical="center"/>
    </xf>
    <xf numFmtId="0" fontId="9" fillId="3" borderId="0" xfId="2" applyFont="1" applyFill="1" applyBorder="1" applyAlignment="1">
      <alignment horizontal="left" vertical="center" wrapText="1"/>
    </xf>
    <xf numFmtId="0" fontId="42" fillId="2" borderId="45" xfId="2" applyFont="1" applyFill="1" applyBorder="1" applyAlignment="1">
      <alignment horizontal="center" vertical="center"/>
    </xf>
    <xf numFmtId="0" fontId="42" fillId="2" borderId="49" xfId="2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42" fillId="3" borderId="40" xfId="2" applyFont="1" applyFill="1" applyBorder="1" applyAlignment="1">
      <alignment horizontal="center" vertical="center"/>
    </xf>
    <xf numFmtId="0" fontId="42" fillId="2" borderId="40" xfId="2" applyFont="1" applyFill="1" applyBorder="1" applyAlignment="1">
      <alignment horizontal="center" vertical="center"/>
    </xf>
    <xf numFmtId="0" fontId="42" fillId="2" borderId="57" xfId="2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31" xfId="2" applyFont="1" applyFill="1" applyBorder="1" applyAlignment="1">
      <alignment horizontal="center" vertical="center"/>
    </xf>
    <xf numFmtId="0" fontId="15" fillId="2" borderId="32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5" fillId="2" borderId="21" xfId="2" applyFont="1" applyFill="1" applyBorder="1" applyAlignment="1">
      <alignment horizontal="center" vertical="center"/>
    </xf>
    <xf numFmtId="0" fontId="15" fillId="3" borderId="20" xfId="2" applyFont="1" applyFill="1" applyBorder="1" applyAlignment="1">
      <alignment horizontal="center" vertical="center"/>
    </xf>
    <xf numFmtId="0" fontId="15" fillId="3" borderId="21" xfId="2" applyFont="1" applyFill="1" applyBorder="1" applyAlignment="1">
      <alignment horizontal="center" vertical="center"/>
    </xf>
    <xf numFmtId="0" fontId="15" fillId="2" borderId="21" xfId="2" applyFont="1" applyFill="1" applyBorder="1" applyAlignment="1">
      <alignment horizontal="center" vertical="center" wrapText="1"/>
    </xf>
    <xf numFmtId="0" fontId="15" fillId="3" borderId="23" xfId="2" applyFont="1" applyFill="1" applyBorder="1" applyAlignment="1">
      <alignment horizontal="center" vertical="center" wrapText="1"/>
    </xf>
    <xf numFmtId="0" fontId="15" fillId="3" borderId="25" xfId="2" applyFont="1" applyFill="1" applyBorder="1" applyAlignment="1">
      <alignment horizontal="center" vertical="center" wrapText="1"/>
    </xf>
    <xf numFmtId="0" fontId="15" fillId="3" borderId="40" xfId="2" applyFont="1" applyFill="1" applyBorder="1" applyAlignment="1">
      <alignment horizontal="center" vertical="center"/>
    </xf>
    <xf numFmtId="0" fontId="15" fillId="3" borderId="41" xfId="2" applyFont="1" applyFill="1" applyBorder="1" applyAlignment="1">
      <alignment horizontal="center" vertical="center"/>
    </xf>
    <xf numFmtId="0" fontId="15" fillId="2" borderId="23" xfId="2" applyFont="1" applyFill="1" applyBorder="1" applyAlignment="1">
      <alignment horizontal="center" vertical="center"/>
    </xf>
    <xf numFmtId="0" fontId="15" fillId="2" borderId="25" xfId="2" applyFont="1" applyFill="1" applyBorder="1" applyAlignment="1">
      <alignment horizontal="center" vertical="center"/>
    </xf>
    <xf numFmtId="0" fontId="15" fillId="3" borderId="31" xfId="2" applyFont="1" applyFill="1" applyBorder="1" applyAlignment="1">
      <alignment horizontal="center" vertical="center"/>
    </xf>
    <xf numFmtId="0" fontId="15" fillId="3" borderId="32" xfId="2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40" xfId="2" applyFont="1" applyFill="1" applyBorder="1" applyAlignment="1">
      <alignment horizontal="center" vertical="center"/>
    </xf>
    <xf numFmtId="0" fontId="15" fillId="2" borderId="41" xfId="2" applyFont="1" applyFill="1" applyBorder="1" applyAlignment="1">
      <alignment horizontal="center" vertical="center"/>
    </xf>
    <xf numFmtId="0" fontId="15" fillId="2" borderId="57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/>
    </xf>
    <xf numFmtId="0" fontId="15" fillId="3" borderId="23" xfId="2" applyFont="1" applyFill="1" applyBorder="1" applyAlignment="1">
      <alignment horizontal="center" vertical="center"/>
    </xf>
    <xf numFmtId="0" fontId="15" fillId="3" borderId="25" xfId="2" applyFont="1" applyFill="1" applyBorder="1" applyAlignment="1">
      <alignment horizontal="center" vertical="center"/>
    </xf>
    <xf numFmtId="0" fontId="15" fillId="2" borderId="26" xfId="2" applyFont="1" applyFill="1" applyBorder="1" applyAlignment="1">
      <alignment horizontal="center" vertical="center"/>
    </xf>
    <xf numFmtId="0" fontId="15" fillId="2" borderId="14" xfId="2" applyFont="1" applyFill="1" applyBorder="1" applyAlignment="1">
      <alignment horizontal="center" vertical="center"/>
    </xf>
    <xf numFmtId="0" fontId="9" fillId="3" borderId="15" xfId="2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center" vertical="center"/>
    </xf>
    <xf numFmtId="0" fontId="9" fillId="3" borderId="31" xfId="2" applyFont="1" applyFill="1" applyBorder="1" applyAlignment="1">
      <alignment horizontal="left" vertical="center" wrapText="1"/>
    </xf>
    <xf numFmtId="0" fontId="9" fillId="3" borderId="20" xfId="2" applyFont="1" applyFill="1" applyBorder="1" applyAlignment="1">
      <alignment horizontal="left" vertical="center" wrapText="1"/>
    </xf>
    <xf numFmtId="0" fontId="9" fillId="3" borderId="23" xfId="2" applyFont="1" applyFill="1" applyBorder="1" applyAlignment="1">
      <alignment horizontal="left" vertical="center" wrapText="1"/>
    </xf>
    <xf numFmtId="1" fontId="3" fillId="2" borderId="55" xfId="0" applyNumberFormat="1" applyFont="1" applyFill="1" applyBorder="1" applyAlignment="1">
      <alignment horizontal="center" vertical="center" wrapText="1"/>
    </xf>
    <xf numFmtId="1" fontId="3" fillId="2" borderId="28" xfId="0" applyNumberFormat="1" applyFont="1" applyFill="1" applyBorder="1" applyAlignment="1">
      <alignment horizontal="center" vertical="center" wrapText="1"/>
    </xf>
    <xf numFmtId="0" fontId="15" fillId="2" borderId="46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left" vertical="center" wrapText="1"/>
    </xf>
    <xf numFmtId="0" fontId="2" fillId="0" borderId="0" xfId="1" applyFont="1" applyBorder="1"/>
    <xf numFmtId="0" fontId="1" fillId="0" borderId="0" xfId="1" applyFont="1" applyBorder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0" fillId="0" borderId="0" xfId="0" applyBorder="1"/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Fill="1" applyAlignment="1"/>
    <xf numFmtId="0" fontId="4" fillId="0" borderId="0" xfId="0" applyFont="1" applyBorder="1" applyAlignment="1"/>
    <xf numFmtId="0" fontId="56" fillId="2" borderId="0" xfId="0" applyFont="1" applyFill="1" applyBorder="1" applyAlignment="1"/>
    <xf numFmtId="0" fontId="9" fillId="3" borderId="15" xfId="2" applyFont="1" applyFill="1" applyBorder="1" applyAlignment="1">
      <alignment horizontal="left" vertical="center"/>
    </xf>
    <xf numFmtId="0" fontId="9" fillId="3" borderId="3" xfId="2" applyFont="1" applyFill="1" applyBorder="1" applyAlignment="1">
      <alignment horizontal="left" vertical="center"/>
    </xf>
    <xf numFmtId="0" fontId="9" fillId="3" borderId="1" xfId="2" applyFont="1" applyFill="1" applyBorder="1" applyAlignment="1">
      <alignment horizontal="left" vertical="center"/>
    </xf>
    <xf numFmtId="0" fontId="9" fillId="3" borderId="24" xfId="2" applyFont="1" applyFill="1" applyBorder="1" applyAlignment="1">
      <alignment horizontal="left" vertical="center"/>
    </xf>
    <xf numFmtId="0" fontId="9" fillId="3" borderId="35" xfId="2" applyFont="1" applyFill="1" applyBorder="1" applyAlignment="1">
      <alignment horizontal="left" vertical="center"/>
    </xf>
    <xf numFmtId="0" fontId="9" fillId="3" borderId="5" xfId="2" applyFont="1" applyFill="1" applyBorder="1" applyAlignment="1">
      <alignment horizontal="left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56" xfId="0" applyFont="1" applyFill="1" applyBorder="1"/>
    <xf numFmtId="165" fontId="56" fillId="9" borderId="25" xfId="0" applyNumberFormat="1" applyFont="1" applyFill="1" applyBorder="1" applyAlignment="1">
      <alignment vertical="center" wrapText="1"/>
    </xf>
    <xf numFmtId="0" fontId="9" fillId="2" borderId="14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1" fontId="42" fillId="2" borderId="32" xfId="0" applyNumberFormat="1" applyFont="1" applyFill="1" applyBorder="1" applyAlignment="1">
      <alignment horizontal="center" vertical="center"/>
    </xf>
    <xf numFmtId="1" fontId="42" fillId="2" borderId="21" xfId="0" applyNumberFormat="1" applyFont="1" applyFill="1" applyBorder="1" applyAlignment="1">
      <alignment horizontal="center" vertical="center"/>
    </xf>
    <xf numFmtId="1" fontId="42" fillId="2" borderId="25" xfId="0" applyNumberFormat="1" applyFont="1" applyFill="1" applyBorder="1" applyAlignment="1">
      <alignment horizontal="center" vertical="center"/>
    </xf>
    <xf numFmtId="49" fontId="42" fillId="2" borderId="21" xfId="0" applyNumberFormat="1" applyFont="1" applyFill="1" applyBorder="1" applyAlignment="1">
      <alignment horizontal="center" vertical="center"/>
    </xf>
    <xf numFmtId="165" fontId="56" fillId="9" borderId="23" xfId="0" applyNumberFormat="1" applyFont="1" applyFill="1" applyBorder="1" applyAlignment="1">
      <alignment vertical="center" wrapText="1"/>
    </xf>
    <xf numFmtId="0" fontId="15" fillId="2" borderId="14" xfId="0" applyFont="1" applyFill="1" applyBorder="1" applyAlignment="1">
      <alignment horizontal="center" vertical="center"/>
    </xf>
    <xf numFmtId="1" fontId="42" fillId="2" borderId="31" xfId="0" applyNumberFormat="1" applyFont="1" applyFill="1" applyBorder="1" applyAlignment="1">
      <alignment horizontal="center" vertical="center"/>
    </xf>
    <xf numFmtId="1" fontId="42" fillId="2" borderId="20" xfId="0" applyNumberFormat="1" applyFont="1" applyFill="1" applyBorder="1" applyAlignment="1">
      <alignment horizontal="center" vertical="center"/>
    </xf>
    <xf numFmtId="1" fontId="42" fillId="2" borderId="23" xfId="0" applyNumberFormat="1" applyFont="1" applyFill="1" applyBorder="1" applyAlignment="1">
      <alignment horizontal="center" vertical="center"/>
    </xf>
    <xf numFmtId="1" fontId="42" fillId="2" borderId="57" xfId="0" applyNumberFormat="1" applyFont="1" applyFill="1" applyBorder="1" applyAlignment="1">
      <alignment horizontal="center" vertical="center"/>
    </xf>
    <xf numFmtId="1" fontId="42" fillId="2" borderId="18" xfId="0" applyNumberFormat="1" applyFont="1" applyFill="1" applyBorder="1" applyAlignment="1">
      <alignment horizontal="center" vertical="center"/>
    </xf>
    <xf numFmtId="0" fontId="15" fillId="2" borderId="62" xfId="0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 wrapText="1"/>
    </xf>
    <xf numFmtId="0" fontId="15" fillId="2" borderId="63" xfId="0" applyFont="1" applyFill="1" applyBorder="1" applyAlignment="1">
      <alignment horizontal="center" vertical="center"/>
    </xf>
    <xf numFmtId="0" fontId="9" fillId="3" borderId="60" xfId="2" applyFont="1" applyFill="1" applyBorder="1" applyAlignment="1">
      <alignment horizontal="left" vertical="center" wrapText="1"/>
    </xf>
    <xf numFmtId="0" fontId="15" fillId="2" borderId="15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57" fillId="9" borderId="16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57" fillId="9" borderId="36" xfId="0" applyFont="1" applyFill="1" applyBorder="1" applyAlignment="1">
      <alignment horizontal="center" vertical="center" wrapText="1"/>
    </xf>
    <xf numFmtId="0" fontId="15" fillId="5" borderId="16" xfId="2" applyFont="1" applyFill="1" applyBorder="1" applyAlignment="1">
      <alignment horizontal="center" vertical="center" wrapText="1"/>
    </xf>
    <xf numFmtId="0" fontId="15" fillId="5" borderId="32" xfId="2" applyFont="1" applyFill="1" applyBorder="1" applyAlignment="1">
      <alignment horizontal="center" vertical="center" wrapText="1"/>
    </xf>
    <xf numFmtId="0" fontId="15" fillId="5" borderId="21" xfId="2" applyFont="1" applyFill="1" applyBorder="1" applyAlignment="1">
      <alignment horizontal="center" vertical="center" wrapText="1"/>
    </xf>
    <xf numFmtId="0" fontId="15" fillId="5" borderId="25" xfId="2" applyFont="1" applyFill="1" applyBorder="1" applyAlignment="1">
      <alignment horizontal="center" vertical="center" wrapText="1"/>
    </xf>
    <xf numFmtId="0" fontId="15" fillId="0" borderId="21" xfId="2" applyFont="1" applyFill="1" applyBorder="1" applyAlignment="1">
      <alignment horizontal="center" vertical="center" wrapText="1"/>
    </xf>
    <xf numFmtId="0" fontId="15" fillId="0" borderId="32" xfId="2" applyFont="1" applyFill="1" applyBorder="1" applyAlignment="1">
      <alignment horizontal="center" vertical="center" wrapText="1"/>
    </xf>
    <xf numFmtId="0" fontId="15" fillId="0" borderId="25" xfId="2" applyFont="1" applyFill="1" applyBorder="1" applyAlignment="1">
      <alignment horizontal="center" vertical="center" wrapText="1"/>
    </xf>
    <xf numFmtId="0" fontId="0" fillId="0" borderId="43" xfId="0" applyBorder="1"/>
    <xf numFmtId="0" fontId="0" fillId="0" borderId="8" xfId="0" applyBorder="1"/>
    <xf numFmtId="0" fontId="0" fillId="0" borderId="39" xfId="0" applyBorder="1"/>
    <xf numFmtId="0" fontId="57" fillId="9" borderId="44" xfId="0" applyFont="1" applyFill="1" applyBorder="1" applyAlignment="1">
      <alignment horizontal="center" vertical="center" wrapText="1"/>
    </xf>
    <xf numFmtId="0" fontId="15" fillId="0" borderId="14" xfId="2" applyFont="1" applyFill="1" applyBorder="1" applyAlignment="1">
      <alignment horizontal="center" vertical="center" wrapText="1"/>
    </xf>
    <xf numFmtId="0" fontId="15" fillId="0" borderId="31" xfId="2" applyFont="1" applyFill="1" applyBorder="1" applyAlignment="1">
      <alignment horizontal="center" vertical="center" wrapText="1"/>
    </xf>
    <xf numFmtId="0" fontId="15" fillId="0" borderId="20" xfId="2" applyFont="1" applyFill="1" applyBorder="1" applyAlignment="1">
      <alignment horizontal="center" vertical="center" wrapText="1"/>
    </xf>
    <xf numFmtId="0" fontId="15" fillId="0" borderId="23" xfId="2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5" fillId="0" borderId="61" xfId="2" applyFont="1" applyFill="1" applyBorder="1" applyAlignment="1">
      <alignment horizontal="left" vertical="center" wrapText="1"/>
    </xf>
    <xf numFmtId="0" fontId="15" fillId="0" borderId="47" xfId="2" applyFont="1" applyFill="1" applyBorder="1" applyAlignment="1">
      <alignment horizontal="left" vertical="center" wrapText="1"/>
    </xf>
    <xf numFmtId="0" fontId="15" fillId="0" borderId="27" xfId="2" applyFont="1" applyFill="1" applyBorder="1" applyAlignment="1">
      <alignment horizontal="left" vertical="center" wrapText="1"/>
    </xf>
    <xf numFmtId="0" fontId="15" fillId="0" borderId="68" xfId="2" applyFont="1" applyFill="1" applyBorder="1" applyAlignment="1">
      <alignment horizontal="left" vertical="center" wrapText="1"/>
    </xf>
    <xf numFmtId="0" fontId="0" fillId="0" borderId="47" xfId="0" applyFont="1" applyFill="1" applyBorder="1" applyAlignment="1">
      <alignment horizontal="left" vertical="center" wrapText="1"/>
    </xf>
    <xf numFmtId="0" fontId="0" fillId="0" borderId="68" xfId="0" applyFont="1" applyFill="1" applyBorder="1" applyAlignment="1">
      <alignment horizontal="left" vertical="center" wrapText="1"/>
    </xf>
    <xf numFmtId="1" fontId="15" fillId="2" borderId="60" xfId="0" applyNumberFormat="1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/>
    </xf>
    <xf numFmtId="0" fontId="0" fillId="0" borderId="20" xfId="0" applyFont="1" applyFill="1" applyBorder="1" applyAlignment="1">
      <alignment horizontal="center" vertical="center" wrapText="1"/>
    </xf>
    <xf numFmtId="1" fontId="15" fillId="5" borderId="21" xfId="0" applyNumberFormat="1" applyFont="1" applyFill="1" applyBorder="1" applyAlignment="1">
      <alignment horizontal="center" vertical="center" wrapText="1"/>
    </xf>
    <xf numFmtId="1" fontId="15" fillId="0" borderId="21" xfId="0" applyNumberFormat="1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5" borderId="2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1" fontId="15" fillId="5" borderId="16" xfId="0" applyNumberFormat="1" applyFont="1" applyFill="1" applyBorder="1" applyAlignment="1">
      <alignment horizontal="center" vertical="center" wrapText="1"/>
    </xf>
    <xf numFmtId="0" fontId="0" fillId="0" borderId="31" xfId="0" applyFont="1" applyFill="1" applyBorder="1" applyAlignment="1">
      <alignment horizontal="center" vertical="center" wrapText="1"/>
    </xf>
    <xf numFmtId="1" fontId="15" fillId="0" borderId="32" xfId="0" applyNumberFormat="1" applyFont="1" applyFill="1" applyBorder="1" applyAlignment="1">
      <alignment horizontal="center" vertical="center" wrapText="1"/>
    </xf>
    <xf numFmtId="1" fontId="15" fillId="0" borderId="25" xfId="0" applyNumberFormat="1" applyFont="1" applyFill="1" applyBorder="1" applyAlignment="1">
      <alignment horizontal="center" vertical="center" wrapText="1"/>
    </xf>
    <xf numFmtId="1" fontId="15" fillId="5" borderId="32" xfId="0" applyNumberFormat="1" applyFont="1" applyFill="1" applyBorder="1" applyAlignment="1">
      <alignment horizontal="center" vertical="center" wrapText="1"/>
    </xf>
    <xf numFmtId="1" fontId="15" fillId="5" borderId="25" xfId="0" applyNumberFormat="1" applyFont="1" applyFill="1" applyBorder="1" applyAlignment="1">
      <alignment horizontal="center" vertical="center" wrapText="1"/>
    </xf>
    <xf numFmtId="0" fontId="0" fillId="0" borderId="32" xfId="0" applyFont="1" applyFill="1" applyBorder="1" applyAlignment="1">
      <alignment horizontal="center" vertical="center" wrapText="1"/>
    </xf>
    <xf numFmtId="0" fontId="57" fillId="9" borderId="14" xfId="0" applyFont="1" applyFill="1" applyBorder="1" applyAlignment="1">
      <alignment horizontal="center" vertical="center" wrapText="1"/>
    </xf>
    <xf numFmtId="0" fontId="0" fillId="0" borderId="56" xfId="0" applyBorder="1"/>
    <xf numFmtId="0" fontId="0" fillId="0" borderId="64" xfId="0" applyBorder="1"/>
    <xf numFmtId="0" fontId="0" fillId="0" borderId="6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" fontId="15" fillId="0" borderId="16" xfId="0" applyNumberFormat="1" applyFont="1" applyFill="1" applyBorder="1" applyAlignment="1">
      <alignment horizontal="center" vertical="center" wrapText="1"/>
    </xf>
    <xf numFmtId="0" fontId="3" fillId="3" borderId="60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 wrapText="1"/>
    </xf>
    <xf numFmtId="0" fontId="15" fillId="0" borderId="19" xfId="2" applyFont="1" applyFill="1" applyBorder="1" applyAlignment="1">
      <alignment horizontal="left" vertical="center" wrapText="1"/>
    </xf>
    <xf numFmtId="0" fontId="15" fillId="0" borderId="22" xfId="2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2" xfId="0" applyFont="1" applyFill="1" applyBorder="1" applyAlignment="1">
      <alignment horizontal="left" vertical="center" wrapText="1"/>
    </xf>
    <xf numFmtId="0" fontId="60" fillId="2" borderId="13" xfId="0" applyFont="1" applyFill="1" applyBorder="1" applyAlignment="1">
      <alignment vertical="center"/>
    </xf>
    <xf numFmtId="0" fontId="60" fillId="2" borderId="0" xfId="0" applyFont="1" applyFill="1" applyBorder="1" applyAlignment="1">
      <alignment vertical="center"/>
    </xf>
    <xf numFmtId="0" fontId="60" fillId="2" borderId="0" xfId="0" applyFont="1" applyFill="1" applyBorder="1"/>
    <xf numFmtId="0" fontId="58" fillId="2" borderId="55" xfId="0" applyFont="1" applyFill="1" applyBorder="1" applyAlignment="1">
      <alignment vertical="center"/>
    </xf>
    <xf numFmtId="0" fontId="0" fillId="2" borderId="56" xfId="0" applyFont="1" applyFill="1" applyBorder="1" applyAlignment="1">
      <alignment vertical="center"/>
    </xf>
    <xf numFmtId="0" fontId="0" fillId="2" borderId="56" xfId="0" applyFont="1" applyFill="1" applyBorder="1"/>
    <xf numFmtId="0" fontId="60" fillId="0" borderId="0" xfId="0" applyFont="1" applyBorder="1"/>
    <xf numFmtId="0" fontId="0" fillId="0" borderId="26" xfId="0" applyBorder="1"/>
    <xf numFmtId="0" fontId="59" fillId="2" borderId="28" xfId="0" applyFont="1" applyFill="1" applyBorder="1" applyAlignment="1">
      <alignment vertical="center"/>
    </xf>
    <xf numFmtId="0" fontId="0" fillId="2" borderId="29" xfId="0" applyFont="1" applyFill="1" applyBorder="1" applyAlignment="1">
      <alignment vertical="center"/>
    </xf>
    <xf numFmtId="0" fontId="0" fillId="2" borderId="29" xfId="0" applyFont="1" applyFill="1" applyBorder="1"/>
    <xf numFmtId="0" fontId="0" fillId="0" borderId="29" xfId="0" applyBorder="1"/>
    <xf numFmtId="0" fontId="0" fillId="0" borderId="30" xfId="0" applyBorder="1"/>
    <xf numFmtId="0" fontId="25" fillId="0" borderId="0" xfId="0" applyFont="1" applyAlignment="1"/>
    <xf numFmtId="0" fontId="27" fillId="0" borderId="0" xfId="0" applyFont="1" applyBorder="1" applyAlignment="1"/>
    <xf numFmtId="0" fontId="61" fillId="0" borderId="0" xfId="0" applyFont="1" applyFill="1" applyBorder="1" applyAlignment="1">
      <alignment horizontal="left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2" fillId="0" borderId="0" xfId="0" applyFont="1"/>
    <xf numFmtId="1" fontId="9" fillId="0" borderId="0" xfId="0" applyNumberFormat="1" applyFont="1" applyBorder="1" applyAlignment="1">
      <alignment vertical="center" wrapText="1"/>
    </xf>
    <xf numFmtId="0" fontId="10" fillId="0" borderId="0" xfId="0" applyFont="1" applyBorder="1" applyAlignment="1"/>
    <xf numFmtId="0" fontId="63" fillId="0" borderId="0" xfId="0" applyFont="1" applyFill="1" applyBorder="1" applyAlignment="1">
      <alignment horizontal="left"/>
    </xf>
    <xf numFmtId="0" fontId="9" fillId="2" borderId="0" xfId="2" applyFont="1" applyFill="1" applyBorder="1" applyAlignment="1">
      <alignment horizontal="left" vertical="center" wrapText="1"/>
    </xf>
    <xf numFmtId="1" fontId="42" fillId="2" borderId="0" xfId="0" applyNumberFormat="1" applyFont="1" applyFill="1" applyBorder="1" applyAlignment="1">
      <alignment horizontal="center" vertical="center"/>
    </xf>
    <xf numFmtId="0" fontId="53" fillId="10" borderId="23" xfId="0" applyFont="1" applyFill="1" applyBorder="1" applyAlignment="1">
      <alignment horizontal="center" vertical="center" wrapText="1"/>
    </xf>
    <xf numFmtId="0" fontId="53" fillId="10" borderId="25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2" fillId="3" borderId="67" xfId="2" applyFont="1" applyFill="1" applyBorder="1" applyAlignment="1">
      <alignment horizontal="center" vertical="center"/>
    </xf>
    <xf numFmtId="2" fontId="65" fillId="11" borderId="57" xfId="0" applyNumberFormat="1" applyFont="1" applyFill="1" applyBorder="1" applyAlignment="1">
      <alignment horizontal="center" vertical="center"/>
    </xf>
    <xf numFmtId="2" fontId="65" fillId="11" borderId="3" xfId="0" applyNumberFormat="1" applyFont="1" applyFill="1" applyBorder="1" applyAlignment="1">
      <alignment horizontal="center" vertical="center" wrapText="1"/>
    </xf>
    <xf numFmtId="2" fontId="65" fillId="11" borderId="3" xfId="0" applyNumberFormat="1" applyFont="1" applyFill="1" applyBorder="1" applyAlignment="1">
      <alignment horizontal="center" vertical="center"/>
    </xf>
    <xf numFmtId="2" fontId="65" fillId="11" borderId="18" xfId="0" applyNumberFormat="1" applyFont="1" applyFill="1" applyBorder="1" applyAlignment="1">
      <alignment horizontal="center" vertical="center"/>
    </xf>
    <xf numFmtId="2" fontId="65" fillId="0" borderId="57" xfId="0" applyNumberFormat="1" applyFont="1" applyBorder="1" applyAlignment="1">
      <alignment horizontal="center" vertical="center"/>
    </xf>
    <xf numFmtId="2" fontId="65" fillId="2" borderId="3" xfId="0" applyNumberFormat="1" applyFont="1" applyFill="1" applyBorder="1" applyAlignment="1">
      <alignment horizontal="center" vertical="center"/>
    </xf>
    <xf numFmtId="2" fontId="65" fillId="0" borderId="18" xfId="0" applyNumberFormat="1" applyFont="1" applyBorder="1" applyAlignment="1">
      <alignment horizontal="center" vertical="center"/>
    </xf>
    <xf numFmtId="2" fontId="65" fillId="0" borderId="3" xfId="0" applyNumberFormat="1" applyFont="1" applyBorder="1" applyAlignment="1">
      <alignment horizontal="center" vertical="center"/>
    </xf>
    <xf numFmtId="2" fontId="65" fillId="2" borderId="57" xfId="0" applyNumberFormat="1" applyFont="1" applyFill="1" applyBorder="1" applyAlignment="1">
      <alignment horizontal="center" vertical="center"/>
    </xf>
    <xf numFmtId="2" fontId="65" fillId="12" borderId="20" xfId="0" applyNumberFormat="1" applyFont="1" applyFill="1" applyBorder="1" applyAlignment="1">
      <alignment horizontal="center" vertical="center"/>
    </xf>
    <xf numFmtId="2" fontId="65" fillId="12" borderId="1" xfId="0" applyNumberFormat="1" applyFont="1" applyFill="1" applyBorder="1" applyAlignment="1">
      <alignment horizontal="center" vertical="center"/>
    </xf>
    <xf numFmtId="2" fontId="65" fillId="12" borderId="21" xfId="0" applyNumberFormat="1" applyFont="1" applyFill="1" applyBorder="1" applyAlignment="1">
      <alignment horizontal="center" vertical="center"/>
    </xf>
    <xf numFmtId="2" fontId="65" fillId="13" borderId="20" xfId="0" applyNumberFormat="1" applyFont="1" applyFill="1" applyBorder="1" applyAlignment="1">
      <alignment horizontal="center" vertical="center"/>
    </xf>
    <xf numFmtId="2" fontId="65" fillId="13" borderId="1" xfId="0" applyNumberFormat="1" applyFont="1" applyFill="1" applyBorder="1" applyAlignment="1">
      <alignment horizontal="center" vertical="center"/>
    </xf>
    <xf numFmtId="2" fontId="65" fillId="13" borderId="21" xfId="0" applyNumberFormat="1" applyFont="1" applyFill="1" applyBorder="1" applyAlignment="1">
      <alignment horizontal="center" vertical="center"/>
    </xf>
    <xf numFmtId="2" fontId="65" fillId="11" borderId="20" xfId="0" applyNumberFormat="1" applyFont="1" applyFill="1" applyBorder="1" applyAlignment="1">
      <alignment horizontal="center" vertical="center"/>
    </xf>
    <xf numFmtId="2" fontId="65" fillId="11" borderId="1" xfId="0" applyNumberFormat="1" applyFont="1" applyFill="1" applyBorder="1" applyAlignment="1">
      <alignment horizontal="center" vertical="center"/>
    </xf>
    <xf numFmtId="2" fontId="65" fillId="11" borderId="21" xfId="0" applyNumberFormat="1" applyFont="1" applyFill="1" applyBorder="1" applyAlignment="1">
      <alignment horizontal="center" vertical="center"/>
    </xf>
    <xf numFmtId="2" fontId="65" fillId="0" borderId="20" xfId="0" applyNumberFormat="1" applyFont="1" applyBorder="1" applyAlignment="1">
      <alignment horizontal="center" vertical="center"/>
    </xf>
    <xf numFmtId="2" fontId="65" fillId="2" borderId="1" xfId="0" applyNumberFormat="1" applyFont="1" applyFill="1" applyBorder="1" applyAlignment="1">
      <alignment horizontal="center" vertical="center"/>
    </xf>
    <xf numFmtId="2" fontId="65" fillId="0" borderId="21" xfId="0" applyNumberFormat="1" applyFont="1" applyBorder="1" applyAlignment="1">
      <alignment horizontal="center" vertical="center"/>
    </xf>
    <xf numFmtId="2" fontId="65" fillId="0" borderId="1" xfId="0" applyNumberFormat="1" applyFont="1" applyBorder="1" applyAlignment="1">
      <alignment horizontal="center" vertical="center"/>
    </xf>
    <xf numFmtId="2" fontId="65" fillId="2" borderId="20" xfId="0" applyNumberFormat="1" applyFont="1" applyFill="1" applyBorder="1" applyAlignment="1">
      <alignment horizontal="center" vertical="center"/>
    </xf>
    <xf numFmtId="2" fontId="65" fillId="12" borderId="23" xfId="0" applyNumberFormat="1" applyFont="1" applyFill="1" applyBorder="1" applyAlignment="1">
      <alignment horizontal="center" vertical="center"/>
    </xf>
    <xf numFmtId="2" fontId="65" fillId="12" borderId="24" xfId="0" applyNumberFormat="1" applyFont="1" applyFill="1" applyBorder="1" applyAlignment="1">
      <alignment horizontal="center" vertical="center"/>
    </xf>
    <xf numFmtId="2" fontId="65" fillId="12" borderId="25" xfId="0" applyNumberFormat="1" applyFont="1" applyFill="1" applyBorder="1" applyAlignment="1">
      <alignment horizontal="center" vertical="center"/>
    </xf>
    <xf numFmtId="2" fontId="65" fillId="13" borderId="23" xfId="0" applyNumberFormat="1" applyFont="1" applyFill="1" applyBorder="1" applyAlignment="1">
      <alignment horizontal="center" vertical="center"/>
    </xf>
    <xf numFmtId="2" fontId="65" fillId="13" borderId="24" xfId="0" applyNumberFormat="1" applyFont="1" applyFill="1" applyBorder="1" applyAlignment="1">
      <alignment horizontal="center" vertical="center"/>
    </xf>
    <xf numFmtId="2" fontId="65" fillId="13" borderId="25" xfId="0" applyNumberFormat="1" applyFont="1" applyFill="1" applyBorder="1" applyAlignment="1">
      <alignment horizontal="center" vertical="center"/>
    </xf>
    <xf numFmtId="2" fontId="65" fillId="1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2" borderId="1" xfId="0" applyFont="1" applyFill="1" applyBorder="1" applyAlignment="1">
      <alignment horizontal="left" vertical="center" indent="3"/>
    </xf>
    <xf numFmtId="0" fontId="0" fillId="8" borderId="1" xfId="0" applyFont="1" applyFill="1" applyBorder="1" applyAlignment="1">
      <alignment horizontal="left" vertical="center" indent="3"/>
    </xf>
    <xf numFmtId="0" fontId="66" fillId="15" borderId="31" xfId="5" applyFont="1" applyFill="1" applyBorder="1" applyAlignment="1">
      <alignment horizontal="center" vertical="center"/>
    </xf>
    <xf numFmtId="0" fontId="66" fillId="15" borderId="35" xfId="1" applyFont="1" applyFill="1" applyBorder="1" applyAlignment="1">
      <alignment horizontal="center" vertical="center" wrapText="1"/>
    </xf>
    <xf numFmtId="0" fontId="66" fillId="15" borderId="32" xfId="1" applyFont="1" applyFill="1" applyBorder="1" applyAlignment="1">
      <alignment horizontal="center" vertical="center" wrapText="1"/>
    </xf>
    <xf numFmtId="0" fontId="0" fillId="2" borderId="1" xfId="0" applyFont="1" applyFill="1" applyBorder="1"/>
    <xf numFmtId="0" fontId="0" fillId="16" borderId="1" xfId="0" applyFill="1" applyBorder="1" applyAlignment="1">
      <alignment horizontal="center" vertical="center" wrapText="1"/>
    </xf>
    <xf numFmtId="0" fontId="0" fillId="16" borderId="21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left" vertical="center" wrapText="1" indent="1"/>
    </xf>
    <xf numFmtId="1" fontId="0" fillId="0" borderId="20" xfId="0" applyNumberFormat="1" applyFont="1" applyBorder="1" applyAlignment="1">
      <alignment horizontal="center" vertical="top"/>
    </xf>
    <xf numFmtId="0" fontId="0" fillId="0" borderId="1" xfId="0" applyNumberFormat="1" applyFont="1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left" vertical="top" wrapText="1"/>
    </xf>
    <xf numFmtId="0" fontId="45" fillId="14" borderId="1" xfId="0" applyFont="1" applyFill="1" applyBorder="1" applyAlignment="1">
      <alignment horizontal="left" vertical="center" wrapText="1" indent="1"/>
    </xf>
    <xf numFmtId="0" fontId="0" fillId="8" borderId="0" xfId="0" applyFont="1" applyFill="1" applyBorder="1" applyAlignment="1">
      <alignment horizontal="left" vertical="center" indent="3"/>
    </xf>
    <xf numFmtId="1" fontId="0" fillId="0" borderId="1" xfId="0" applyNumberFormat="1" applyFont="1" applyBorder="1" applyAlignment="1">
      <alignment horizontal="center" vertical="top"/>
    </xf>
    <xf numFmtId="2" fontId="45" fillId="2" borderId="0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horizontal="right" indent="1"/>
    </xf>
    <xf numFmtId="0" fontId="0" fillId="2" borderId="1" xfId="0" applyFill="1" applyBorder="1" applyAlignment="1">
      <alignment horizontal="right" vertical="center" indent="1"/>
    </xf>
    <xf numFmtId="0" fontId="67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right" vertical="center" indent="1"/>
    </xf>
    <xf numFmtId="166" fontId="67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15" fillId="17" borderId="1" xfId="0" applyFont="1" applyFill="1" applyBorder="1"/>
    <xf numFmtId="0" fontId="68" fillId="0" borderId="1" xfId="0" applyFont="1" applyBorder="1" applyAlignment="1">
      <alignment horizontal="center"/>
    </xf>
    <xf numFmtId="0" fontId="69" fillId="18" borderId="14" xfId="1" applyFont="1" applyFill="1" applyBorder="1" applyAlignment="1"/>
    <xf numFmtId="0" fontId="69" fillId="18" borderId="15" xfId="1" applyFont="1" applyFill="1" applyBorder="1" applyAlignment="1"/>
    <xf numFmtId="0" fontId="69" fillId="18" borderId="16" xfId="1" applyFont="1" applyFill="1" applyBorder="1"/>
    <xf numFmtId="0" fontId="70" fillId="2" borderId="57" xfId="1" applyFont="1" applyFill="1" applyBorder="1" applyAlignment="1">
      <alignment horizontal="left" vertical="center"/>
    </xf>
    <xf numFmtId="0" fontId="70" fillId="0" borderId="3" xfId="1" applyNumberFormat="1" applyFont="1" applyBorder="1"/>
    <xf numFmtId="0" fontId="70" fillId="0" borderId="3" xfId="1" applyFont="1" applyBorder="1"/>
    <xf numFmtId="0" fontId="70" fillId="8" borderId="20" xfId="1" applyFont="1" applyFill="1" applyBorder="1" applyAlignment="1">
      <alignment horizontal="left" vertical="center"/>
    </xf>
    <xf numFmtId="0" fontId="70" fillId="0" borderId="1" xfId="1" applyFont="1" applyBorder="1"/>
    <xf numFmtId="0" fontId="70" fillId="0" borderId="1" xfId="1" applyFont="1" applyFill="1" applyBorder="1"/>
    <xf numFmtId="0" fontId="70" fillId="0" borderId="20" xfId="1" applyFont="1" applyBorder="1" applyAlignment="1">
      <alignment horizontal="left"/>
    </xf>
    <xf numFmtId="0" fontId="70" fillId="0" borderId="23" xfId="1" applyFont="1" applyBorder="1" applyAlignment="1">
      <alignment horizontal="left"/>
    </xf>
    <xf numFmtId="0" fontId="70" fillId="0" borderId="24" xfId="1" applyFont="1" applyBorder="1"/>
    <xf numFmtId="0" fontId="12" fillId="0" borderId="37" xfId="1" applyFont="1" applyBorder="1"/>
    <xf numFmtId="0" fontId="12" fillId="0" borderId="17" xfId="1" applyFont="1" applyBorder="1"/>
    <xf numFmtId="0" fontId="12" fillId="0" borderId="48" xfId="1" applyFont="1" applyBorder="1"/>
    <xf numFmtId="0" fontId="12" fillId="0" borderId="19" xfId="1" applyFont="1" applyBorder="1"/>
    <xf numFmtId="0" fontId="73" fillId="0" borderId="0" xfId="1" applyFont="1"/>
    <xf numFmtId="0" fontId="12" fillId="0" borderId="69" xfId="1" applyFont="1" applyBorder="1"/>
    <xf numFmtId="0" fontId="12" fillId="0" borderId="22" xfId="1" applyFont="1" applyBorder="1"/>
    <xf numFmtId="0" fontId="72" fillId="0" borderId="58" xfId="1" applyFont="1" applyFill="1" applyBorder="1"/>
    <xf numFmtId="0" fontId="72" fillId="0" borderId="60" xfId="1" applyFont="1" applyBorder="1"/>
    <xf numFmtId="0" fontId="12" fillId="0" borderId="0" xfId="1" applyFont="1" applyBorder="1"/>
    <xf numFmtId="0" fontId="12" fillId="0" borderId="0" xfId="1" applyFont="1"/>
    <xf numFmtId="0" fontId="71" fillId="0" borderId="18" xfId="0" applyNumberFormat="1" applyFont="1" applyBorder="1" applyAlignment="1">
      <alignment horizontal="center" vertical="center"/>
    </xf>
    <xf numFmtId="0" fontId="70" fillId="0" borderId="21" xfId="0" applyFont="1" applyBorder="1" applyAlignment="1">
      <alignment horizontal="center"/>
    </xf>
    <xf numFmtId="0" fontId="70" fillId="0" borderId="25" xfId="0" applyFont="1" applyBorder="1" applyAlignment="1">
      <alignment horizontal="center"/>
    </xf>
    <xf numFmtId="0" fontId="74" fillId="17" borderId="1" xfId="0" applyFont="1" applyFill="1" applyBorder="1"/>
    <xf numFmtId="0" fontId="57" fillId="17" borderId="1" xfId="0" applyFont="1" applyFill="1" applyBorder="1"/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22" fillId="0" borderId="8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0" fillId="0" borderId="5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10" fillId="0" borderId="5" xfId="0" applyFont="1" applyBorder="1" applyAlignment="1">
      <alignment vertical="top"/>
    </xf>
    <xf numFmtId="0" fontId="10" fillId="0" borderId="3" xfId="0" applyFont="1" applyBorder="1" applyAlignment="1">
      <alignment vertical="top"/>
    </xf>
    <xf numFmtId="0" fontId="10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6" xfId="0" applyFont="1" applyBorder="1" applyAlignment="1">
      <alignment horizontal="left" vertical="top"/>
    </xf>
    <xf numFmtId="0" fontId="10" fillId="0" borderId="6" xfId="0" applyFont="1" applyBorder="1" applyAlignment="1">
      <alignment vertical="top"/>
    </xf>
    <xf numFmtId="0" fontId="10" fillId="0" borderId="6" xfId="0" applyFont="1" applyBorder="1" applyAlignment="1">
      <alignment horizontal="center" vertical="center"/>
    </xf>
    <xf numFmtId="0" fontId="19" fillId="0" borderId="0" xfId="0" applyFont="1" applyAlignment="1"/>
    <xf numFmtId="0" fontId="29" fillId="0" borderId="0" xfId="0" applyFont="1" applyBorder="1" applyAlignment="1">
      <alignment horizontal="center"/>
    </xf>
    <xf numFmtId="0" fontId="30" fillId="0" borderId="7" xfId="0" applyFont="1" applyBorder="1"/>
    <xf numFmtId="0" fontId="0" fillId="0" borderId="7" xfId="0" applyBorder="1"/>
    <xf numFmtId="1" fontId="9" fillId="2" borderId="44" xfId="0" applyNumberFormat="1" applyFont="1" applyFill="1" applyBorder="1" applyAlignment="1">
      <alignment horizontal="center" vertical="center"/>
    </xf>
    <xf numFmtId="1" fontId="9" fillId="2" borderId="45" xfId="0" applyNumberFormat="1" applyFont="1" applyFill="1" applyBorder="1" applyAlignment="1">
      <alignment horizontal="center" vertical="center"/>
    </xf>
    <xf numFmtId="1" fontId="9" fillId="2" borderId="33" xfId="0" applyNumberFormat="1" applyFont="1" applyFill="1" applyBorder="1" applyAlignment="1">
      <alignment horizontal="center" vertical="center"/>
    </xf>
    <xf numFmtId="1" fontId="3" fillId="2" borderId="44" xfId="0" applyNumberFormat="1" applyFont="1" applyFill="1" applyBorder="1" applyAlignment="1">
      <alignment horizontal="center" vertical="center" wrapText="1"/>
    </xf>
    <xf numFmtId="1" fontId="3" fillId="2" borderId="45" xfId="0" applyNumberFormat="1" applyFont="1" applyFill="1" applyBorder="1" applyAlignment="1">
      <alignment horizontal="center" vertical="center" wrapText="1"/>
    </xf>
    <xf numFmtId="1" fontId="3" fillId="2" borderId="33" xfId="0" applyNumberFormat="1" applyFont="1" applyFill="1" applyBorder="1" applyAlignment="1">
      <alignment horizontal="center" vertical="center" wrapText="1"/>
    </xf>
    <xf numFmtId="0" fontId="15" fillId="10" borderId="31" xfId="0" applyFont="1" applyFill="1" applyBorder="1" applyAlignment="1">
      <alignment horizontal="center" vertical="center" wrapText="1"/>
    </xf>
    <xf numFmtId="0" fontId="15" fillId="10" borderId="32" xfId="0" applyFont="1" applyFill="1" applyBorder="1" applyAlignment="1">
      <alignment horizontal="center" vertical="center" wrapText="1"/>
    </xf>
    <xf numFmtId="1" fontId="3" fillId="2" borderId="59" xfId="0" applyNumberFormat="1" applyFont="1" applyFill="1" applyBorder="1" applyAlignment="1">
      <alignment horizontal="center" vertical="center" wrapText="1"/>
    </xf>
    <xf numFmtId="1" fontId="3" fillId="2" borderId="29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49" fontId="3" fillId="2" borderId="50" xfId="0" applyNumberFormat="1" applyFont="1" applyFill="1" applyBorder="1" applyAlignment="1">
      <alignment horizontal="center" vertical="center" wrapText="1"/>
    </xf>
    <xf numFmtId="49" fontId="3" fillId="2" borderId="46" xfId="0" applyNumberFormat="1" applyFont="1" applyFill="1" applyBorder="1" applyAlignment="1">
      <alignment horizontal="center" vertical="center" wrapText="1"/>
    </xf>
    <xf numFmtId="49" fontId="3" fillId="2" borderId="55" xfId="0" applyNumberFormat="1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49" fontId="3" fillId="2" borderId="17" xfId="0" applyNumberFormat="1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1" fontId="3" fillId="2" borderId="55" xfId="0" applyNumberFormat="1" applyFont="1" applyFill="1" applyBorder="1" applyAlignment="1">
      <alignment horizontal="center" vertical="center"/>
    </xf>
    <xf numFmtId="1" fontId="3" fillId="2" borderId="13" xfId="0" applyNumberFormat="1" applyFont="1" applyFill="1" applyBorder="1" applyAlignment="1">
      <alignment horizontal="center" vertical="center"/>
    </xf>
    <xf numFmtId="1" fontId="3" fillId="2" borderId="28" xfId="0" applyNumberFormat="1" applyFont="1" applyFill="1" applyBorder="1" applyAlignment="1">
      <alignment horizontal="center" vertical="center"/>
    </xf>
    <xf numFmtId="0" fontId="42" fillId="3" borderId="40" xfId="2" applyFont="1" applyFill="1" applyBorder="1" applyAlignment="1">
      <alignment horizontal="center" vertical="center"/>
    </xf>
    <xf numFmtId="0" fontId="42" fillId="3" borderId="57" xfId="2" applyFont="1" applyFill="1" applyBorder="1" applyAlignment="1">
      <alignment horizontal="center" vertical="center"/>
    </xf>
    <xf numFmtId="0" fontId="42" fillId="3" borderId="41" xfId="2" applyFont="1" applyFill="1" applyBorder="1" applyAlignment="1">
      <alignment horizontal="center" vertical="center"/>
    </xf>
    <xf numFmtId="0" fontId="42" fillId="3" borderId="18" xfId="2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1" fontId="3" fillId="2" borderId="44" xfId="0" applyNumberFormat="1" applyFont="1" applyFill="1" applyBorder="1" applyAlignment="1">
      <alignment horizontal="center" vertical="center"/>
    </xf>
    <xf numFmtId="1" fontId="3" fillId="2" borderId="45" xfId="0" applyNumberFormat="1" applyFont="1" applyFill="1" applyBorder="1" applyAlignment="1">
      <alignment horizontal="center" vertical="center"/>
    </xf>
    <xf numFmtId="1" fontId="3" fillId="2" borderId="33" xfId="0" applyNumberFormat="1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/>
    </xf>
    <xf numFmtId="0" fontId="15" fillId="2" borderId="57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1" fontId="9" fillId="2" borderId="31" xfId="0" applyNumberFormat="1" applyFont="1" applyFill="1" applyBorder="1" applyAlignment="1">
      <alignment horizontal="center" vertical="center"/>
    </xf>
    <xf numFmtId="1" fontId="9" fillId="2" borderId="20" xfId="0" applyNumberFormat="1" applyFont="1" applyFill="1" applyBorder="1" applyAlignment="1">
      <alignment horizontal="center" vertical="center"/>
    </xf>
    <xf numFmtId="0" fontId="15" fillId="2" borderId="48" xfId="0" applyFont="1" applyFill="1" applyBorder="1" applyAlignment="1">
      <alignment horizontal="center" vertical="center"/>
    </xf>
    <xf numFmtId="0" fontId="11" fillId="0" borderId="0" xfId="1" applyFont="1" applyBorder="1" applyAlignment="1">
      <alignment horizontal="center" vertical="center" wrapText="1"/>
    </xf>
    <xf numFmtId="0" fontId="15" fillId="3" borderId="40" xfId="2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3" borderId="41" xfId="2" applyFont="1" applyFill="1" applyBorder="1" applyAlignment="1">
      <alignment horizontal="center" vertical="center"/>
    </xf>
    <xf numFmtId="0" fontId="15" fillId="2" borderId="49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9" fontId="3" fillId="2" borderId="31" xfId="0" applyNumberFormat="1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/>
    </xf>
    <xf numFmtId="0" fontId="3" fillId="2" borderId="47" xfId="0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0" fontId="3" fillId="3" borderId="37" xfId="2" applyFont="1" applyFill="1" applyBorder="1" applyAlignment="1">
      <alignment horizontal="center" vertical="center" wrapText="1"/>
    </xf>
    <xf numFmtId="0" fontId="3" fillId="3" borderId="38" xfId="2" applyFont="1" applyFill="1" applyBorder="1" applyAlignment="1">
      <alignment horizontal="center" vertical="center" wrapText="1"/>
    </xf>
    <xf numFmtId="0" fontId="3" fillId="3" borderId="53" xfId="2" applyFont="1" applyFill="1" applyBorder="1" applyAlignment="1">
      <alignment horizontal="center" vertical="center" wrapText="1"/>
    </xf>
    <xf numFmtId="0" fontId="3" fillId="3" borderId="54" xfId="2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2" fillId="3" borderId="21" xfId="2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45" fillId="0" borderId="55" xfId="0" applyFont="1" applyBorder="1" applyAlignment="1">
      <alignment horizontal="center" vertical="center"/>
    </xf>
    <xf numFmtId="0" fontId="45" fillId="0" borderId="56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/>
    </xf>
    <xf numFmtId="0" fontId="5" fillId="0" borderId="43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42" fillId="3" borderId="20" xfId="2" applyFont="1" applyFill="1" applyBorder="1" applyAlignment="1">
      <alignment horizontal="center" vertical="center"/>
    </xf>
    <xf numFmtId="165" fontId="56" fillId="9" borderId="31" xfId="0" applyNumberFormat="1" applyFont="1" applyFill="1" applyBorder="1" applyAlignment="1">
      <alignment horizontal="center" vertical="center" wrapText="1"/>
    </xf>
    <xf numFmtId="0" fontId="56" fillId="9" borderId="32" xfId="0" applyFont="1" applyFill="1" applyBorder="1" applyAlignment="1"/>
    <xf numFmtId="0" fontId="15" fillId="2" borderId="31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9" fillId="2" borderId="31" xfId="0" applyNumberFormat="1" applyFont="1" applyFill="1" applyBorder="1" applyAlignment="1">
      <alignment horizontal="center" vertical="center" wrapText="1"/>
    </xf>
    <xf numFmtId="1" fontId="9" fillId="2" borderId="20" xfId="0" applyNumberFormat="1" applyFont="1" applyFill="1" applyBorder="1" applyAlignment="1">
      <alignment horizontal="center" vertical="center" wrapText="1"/>
    </xf>
    <xf numFmtId="1" fontId="9" fillId="2" borderId="23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 wrapText="1"/>
    </xf>
    <xf numFmtId="0" fontId="15" fillId="2" borderId="45" xfId="0" applyFont="1" applyFill="1" applyBorder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wrapText="1"/>
    </xf>
    <xf numFmtId="1" fontId="9" fillId="2" borderId="44" xfId="0" applyNumberFormat="1" applyFont="1" applyFill="1" applyBorder="1" applyAlignment="1">
      <alignment horizontal="center" vertical="center" wrapText="1"/>
    </xf>
    <xf numFmtId="1" fontId="9" fillId="2" borderId="45" xfId="0" applyNumberFormat="1" applyFont="1" applyFill="1" applyBorder="1" applyAlignment="1">
      <alignment horizontal="center" vertical="center" wrapText="1"/>
    </xf>
    <xf numFmtId="1" fontId="9" fillId="2" borderId="13" xfId="0" applyNumberFormat="1" applyFont="1" applyFill="1" applyBorder="1" applyAlignment="1">
      <alignment horizontal="center" vertical="center" wrapText="1"/>
    </xf>
    <xf numFmtId="1" fontId="9" fillId="2" borderId="33" xfId="0" applyNumberFormat="1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48" xfId="0" applyFont="1" applyFill="1" applyBorder="1" applyAlignment="1">
      <alignment horizontal="center" vertical="center" wrapText="1"/>
    </xf>
    <xf numFmtId="0" fontId="4" fillId="0" borderId="0" xfId="0" applyFont="1" applyBorder="1"/>
    <xf numFmtId="0" fontId="0" fillId="0" borderId="0" xfId="0" applyBorder="1"/>
    <xf numFmtId="0" fontId="3" fillId="2" borderId="14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47" fillId="2" borderId="58" xfId="0" applyFont="1" applyFill="1" applyBorder="1" applyAlignment="1">
      <alignment horizontal="center" vertical="center"/>
    </xf>
    <xf numFmtId="0" fontId="47" fillId="2" borderId="59" xfId="0" applyFont="1" applyFill="1" applyBorder="1" applyAlignment="1">
      <alignment horizontal="center" vertical="center"/>
    </xf>
    <xf numFmtId="0" fontId="47" fillId="2" borderId="61" xfId="0" applyFont="1" applyFill="1" applyBorder="1" applyAlignment="1">
      <alignment horizontal="center" vertical="center"/>
    </xf>
    <xf numFmtId="0" fontId="9" fillId="3" borderId="53" xfId="2" applyFont="1" applyFill="1" applyBorder="1" applyAlignment="1">
      <alignment horizontal="center" vertical="center" wrapText="1"/>
    </xf>
    <xf numFmtId="0" fontId="9" fillId="3" borderId="5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1" fontId="42" fillId="2" borderId="40" xfId="0" applyNumberFormat="1" applyFont="1" applyFill="1" applyBorder="1" applyAlignment="1">
      <alignment horizontal="center" vertical="center"/>
    </xf>
    <xf numFmtId="1" fontId="42" fillId="2" borderId="41" xfId="0" applyNumberFormat="1" applyFont="1" applyFill="1" applyBorder="1" applyAlignment="1">
      <alignment horizontal="center" vertical="center"/>
    </xf>
    <xf numFmtId="0" fontId="3" fillId="3" borderId="53" xfId="2" applyFont="1" applyFill="1" applyBorder="1" applyAlignment="1">
      <alignment horizontal="center" vertical="center"/>
    </xf>
    <xf numFmtId="0" fontId="3" fillId="3" borderId="54" xfId="2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1" fontId="9" fillId="2" borderId="23" xfId="0" applyNumberFormat="1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 wrapText="1"/>
    </xf>
    <xf numFmtId="1" fontId="9" fillId="2" borderId="3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horizontal="center" vertical="center"/>
    </xf>
    <xf numFmtId="1" fontId="9" fillId="2" borderId="13" xfId="0" applyNumberFormat="1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4" fillId="0" borderId="7" xfId="0" applyFont="1" applyBorder="1"/>
    <xf numFmtId="1" fontId="9" fillId="0" borderId="0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5" fillId="2" borderId="17" xfId="0" applyFont="1" applyFill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left" vertical="center"/>
    </xf>
    <xf numFmtId="0" fontId="9" fillId="0" borderId="0" xfId="0" applyFont="1" applyFill="1" applyAlignment="1"/>
    <xf numFmtId="0" fontId="15" fillId="0" borderId="37" xfId="2" applyFont="1" applyFill="1" applyBorder="1" applyAlignment="1">
      <alignment horizontal="center" vertical="center" wrapText="1"/>
    </xf>
    <xf numFmtId="0" fontId="15" fillId="0" borderId="47" xfId="2" applyFont="1" applyFill="1" applyBorder="1" applyAlignment="1">
      <alignment horizontal="center" vertical="center" wrapText="1"/>
    </xf>
    <xf numFmtId="0" fontId="4" fillId="0" borderId="0" xfId="0" applyFont="1" applyBorder="1" applyAlignment="1"/>
    <xf numFmtId="0" fontId="5" fillId="0" borderId="58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/>
    </xf>
    <xf numFmtId="49" fontId="39" fillId="0" borderId="1" xfId="0" applyNumberFormat="1" applyFont="1" applyBorder="1" applyAlignment="1">
      <alignment horizontal="center" vertical="center"/>
    </xf>
    <xf numFmtId="49" fontId="39" fillId="0" borderId="8" xfId="0" applyNumberFormat="1" applyFont="1" applyBorder="1" applyAlignment="1">
      <alignment horizontal="center" vertical="center"/>
    </xf>
    <xf numFmtId="49" fontId="39" fillId="0" borderId="9" xfId="0" applyNumberFormat="1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 vertical="center"/>
    </xf>
    <xf numFmtId="49" fontId="40" fillId="0" borderId="1" xfId="0" applyNumberFormat="1" applyFont="1" applyBorder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/>
    </xf>
    <xf numFmtId="0" fontId="0" fillId="0" borderId="37" xfId="0" applyFont="1" applyBorder="1" applyAlignment="1">
      <alignment horizontal="center" vertical="center" wrapText="1"/>
    </xf>
    <xf numFmtId="0" fontId="0" fillId="0" borderId="48" xfId="0" applyFont="1" applyBorder="1" applyAlignment="1">
      <alignment horizontal="center" vertical="center" wrapText="1"/>
    </xf>
    <xf numFmtId="0" fontId="0" fillId="0" borderId="69" xfId="0" applyFont="1" applyBorder="1" applyAlignment="1">
      <alignment horizontal="center" vertical="center" wrapText="1"/>
    </xf>
    <xf numFmtId="0" fontId="15" fillId="2" borderId="37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8" borderId="1" xfId="0" applyFont="1" applyFill="1" applyBorder="1" applyAlignment="1">
      <alignment horizontal="center"/>
    </xf>
    <xf numFmtId="0" fontId="0" fillId="8" borderId="21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" fillId="6" borderId="20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45" fillId="7" borderId="20" xfId="0" applyFont="1" applyFill="1" applyBorder="1" applyAlignment="1">
      <alignment horizontal="center" vertical="center"/>
    </xf>
    <xf numFmtId="0" fontId="45" fillId="7" borderId="1" xfId="0" applyFont="1" applyFill="1" applyBorder="1" applyAlignment="1">
      <alignment horizontal="center" vertical="center"/>
    </xf>
    <xf numFmtId="0" fontId="45" fillId="7" borderId="21" xfId="0" applyFont="1" applyFill="1" applyBorder="1" applyAlignment="1">
      <alignment horizontal="center" vertical="center"/>
    </xf>
    <xf numFmtId="0" fontId="29" fillId="0" borderId="33" xfId="0" applyFont="1" applyBorder="1" applyAlignment="1">
      <alignment horizontal="center"/>
    </xf>
    <xf numFmtId="0" fontId="29" fillId="0" borderId="34" xfId="0" applyFont="1" applyBorder="1" applyAlignment="1">
      <alignment horizontal="center"/>
    </xf>
    <xf numFmtId="0" fontId="52" fillId="0" borderId="11" xfId="0" applyFont="1" applyBorder="1" applyAlignment="1">
      <alignment horizontal="center" vertical="center" textRotation="90"/>
    </xf>
    <xf numFmtId="0" fontId="52" fillId="0" borderId="8" xfId="0" applyFont="1" applyBorder="1" applyAlignment="1">
      <alignment horizontal="center" vertical="center" textRotation="90"/>
    </xf>
    <xf numFmtId="0" fontId="4" fillId="8" borderId="20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20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8" borderId="20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45" fillId="6" borderId="20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center"/>
    </xf>
    <xf numFmtId="0" fontId="45" fillId="6" borderId="21" xfId="0" applyFont="1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8" borderId="20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45" fillId="6" borderId="21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left" vertical="center" wrapText="1" indent="18"/>
    </xf>
    <xf numFmtId="0" fontId="0" fillId="2" borderId="9" xfId="0" applyFill="1" applyBorder="1" applyAlignment="1">
      <alignment horizontal="left" vertical="center" indent="18"/>
    </xf>
    <xf numFmtId="0" fontId="0" fillId="2" borderId="2" xfId="0" applyFill="1" applyBorder="1" applyAlignment="1">
      <alignment horizontal="left" vertical="center" indent="18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49" fillId="6" borderId="20" xfId="4" applyFont="1" applyFill="1" applyBorder="1" applyAlignment="1">
      <alignment horizontal="center" vertical="center" wrapText="1"/>
    </xf>
    <xf numFmtId="0" fontId="47" fillId="6" borderId="1" xfId="4" applyFont="1" applyFill="1" applyBorder="1" applyAlignment="1">
      <alignment horizontal="center" vertical="center"/>
    </xf>
    <xf numFmtId="0" fontId="47" fillId="6" borderId="21" xfId="4" applyFont="1" applyFill="1" applyBorder="1" applyAlignment="1">
      <alignment horizontal="center" vertical="center"/>
    </xf>
    <xf numFmtId="0" fontId="1" fillId="0" borderId="1" xfId="4" applyFont="1" applyBorder="1" applyAlignment="1">
      <alignment horizontal="center"/>
    </xf>
    <xf numFmtId="0" fontId="1" fillId="2" borderId="1" xfId="4" applyFont="1" applyFill="1" applyBorder="1" applyAlignment="1">
      <alignment horizontal="center" vertical="center"/>
    </xf>
    <xf numFmtId="0" fontId="1" fillId="2" borderId="21" xfId="4" applyFont="1" applyFill="1" applyBorder="1" applyAlignment="1">
      <alignment horizontal="center" vertical="center"/>
    </xf>
    <xf numFmtId="0" fontId="50" fillId="6" borderId="20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45" fillId="2" borderId="0" xfId="0" applyFont="1" applyFill="1" applyBorder="1" applyAlignment="1">
      <alignment horizontal="center" vertical="center" wrapText="1"/>
    </xf>
    <xf numFmtId="2" fontId="45" fillId="2" borderId="41" xfId="0" applyNumberFormat="1" applyFont="1" applyFill="1" applyBorder="1" applyAlignment="1">
      <alignment horizontal="center" vertical="center"/>
    </xf>
    <xf numFmtId="2" fontId="45" fillId="2" borderId="49" xfId="0" applyNumberFormat="1" applyFont="1" applyFill="1" applyBorder="1" applyAlignment="1">
      <alignment horizontal="center" vertical="center"/>
    </xf>
    <xf numFmtId="2" fontId="45" fillId="2" borderId="18" xfId="0" applyNumberFormat="1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/>
    </xf>
    <xf numFmtId="0" fontId="0" fillId="2" borderId="45" xfId="0" applyFont="1" applyFill="1" applyBorder="1" applyAlignment="1">
      <alignment horizontal="center" vertical="center"/>
    </xf>
    <xf numFmtId="0" fontId="0" fillId="2" borderId="57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72" fillId="0" borderId="0" xfId="1" applyFont="1" applyBorder="1" applyAlignment="1">
      <alignment horizontal="center"/>
    </xf>
  </cellXfs>
  <cellStyles count="6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6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18.jpeg"/><Relationship Id="rId2" Type="http://schemas.openxmlformats.org/officeDocument/2006/relationships/image" Target="../media/image15.png"/><Relationship Id="rId1" Type="http://schemas.openxmlformats.org/officeDocument/2006/relationships/image" Target="../media/image14.jpeg"/><Relationship Id="rId6" Type="http://schemas.openxmlformats.org/officeDocument/2006/relationships/image" Target="../media/image17.jpeg"/><Relationship Id="rId5" Type="http://schemas.openxmlformats.org/officeDocument/2006/relationships/image" Target="../media/image5.png"/><Relationship Id="rId4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29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&#1055;&#1056;&#1040;&#1049;&#1057;%20&#1051;&#1048;&#1057;&#1058;%20FOROOM%2013.07..2015.x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9.jpeg"/><Relationship Id="rId6" Type="http://schemas.openxmlformats.org/officeDocument/2006/relationships/image" Target="../media/image11.jpeg"/><Relationship Id="rId5" Type="http://schemas.openxmlformats.org/officeDocument/2006/relationships/image" Target="../media/image7.jpe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9.png"/><Relationship Id="rId7" Type="http://schemas.openxmlformats.org/officeDocument/2006/relationships/image" Target="../media/image22.png"/><Relationship Id="rId2" Type="http://schemas.openxmlformats.org/officeDocument/2006/relationships/image" Target="../media/image15.png"/><Relationship Id="rId1" Type="http://schemas.openxmlformats.org/officeDocument/2006/relationships/image" Target="../media/image14.jpeg"/><Relationship Id="rId6" Type="http://schemas.openxmlformats.org/officeDocument/2006/relationships/image" Target="../media/image16.png"/><Relationship Id="rId5" Type="http://schemas.openxmlformats.org/officeDocument/2006/relationships/image" Target="../media/image21.png"/><Relationship Id="rId10" Type="http://schemas.openxmlformats.org/officeDocument/2006/relationships/image" Target="../media/image18.jpeg"/><Relationship Id="rId4" Type="http://schemas.openxmlformats.org/officeDocument/2006/relationships/image" Target="../media/image20.png"/><Relationship Id="rId9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4.jpeg"/><Relationship Id="rId2" Type="http://schemas.openxmlformats.org/officeDocument/2006/relationships/image" Target="../media/image15.png"/><Relationship Id="rId1" Type="http://schemas.openxmlformats.org/officeDocument/2006/relationships/image" Target="../media/image14.jpeg"/><Relationship Id="rId6" Type="http://schemas.openxmlformats.org/officeDocument/2006/relationships/image" Target="../media/image17.jpeg"/><Relationship Id="rId5" Type="http://schemas.openxmlformats.org/officeDocument/2006/relationships/image" Target="../media/image5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1</xdr:row>
      <xdr:rowOff>47625</xdr:rowOff>
    </xdr:from>
    <xdr:to>
      <xdr:col>8</xdr:col>
      <xdr:colOff>1229351</xdr:colOff>
      <xdr:row>3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314325"/>
          <a:ext cx="1457951" cy="476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76200</xdr:colOff>
      <xdr:row>0</xdr:row>
      <xdr:rowOff>38100</xdr:rowOff>
    </xdr:from>
    <xdr:to>
      <xdr:col>22</xdr:col>
      <xdr:colOff>577382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66</xdr:row>
      <xdr:rowOff>41484</xdr:rowOff>
    </xdr:from>
    <xdr:to>
      <xdr:col>2</xdr:col>
      <xdr:colOff>6623</xdr:colOff>
      <xdr:row>66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129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70</xdr:row>
      <xdr:rowOff>60534</xdr:rowOff>
    </xdr:from>
    <xdr:to>
      <xdr:col>2</xdr:col>
      <xdr:colOff>6623</xdr:colOff>
      <xdr:row>70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9482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74</xdr:row>
      <xdr:rowOff>51009</xdr:rowOff>
    </xdr:from>
    <xdr:to>
      <xdr:col>2</xdr:col>
      <xdr:colOff>5666</xdr:colOff>
      <xdr:row>74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9388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75</xdr:row>
      <xdr:rowOff>70059</xdr:rowOff>
    </xdr:from>
    <xdr:to>
      <xdr:col>2</xdr:col>
      <xdr:colOff>6623</xdr:colOff>
      <xdr:row>75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579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76</xdr:row>
      <xdr:rowOff>70059</xdr:rowOff>
    </xdr:from>
    <xdr:to>
      <xdr:col>2</xdr:col>
      <xdr:colOff>5666</xdr:colOff>
      <xdr:row>76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5798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77</xdr:row>
      <xdr:rowOff>60534</xdr:rowOff>
    </xdr:from>
    <xdr:to>
      <xdr:col>2</xdr:col>
      <xdr:colOff>6623</xdr:colOff>
      <xdr:row>77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79</xdr:row>
      <xdr:rowOff>60534</xdr:rowOff>
    </xdr:from>
    <xdr:to>
      <xdr:col>2</xdr:col>
      <xdr:colOff>5666</xdr:colOff>
      <xdr:row>79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3485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75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76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77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9389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80</xdr:row>
      <xdr:rowOff>60534</xdr:rowOff>
    </xdr:from>
    <xdr:to>
      <xdr:col>2</xdr:col>
      <xdr:colOff>6623</xdr:colOff>
      <xdr:row>80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7485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81</xdr:row>
      <xdr:rowOff>60534</xdr:rowOff>
    </xdr:from>
    <xdr:to>
      <xdr:col>2</xdr:col>
      <xdr:colOff>5666</xdr:colOff>
      <xdr:row>81</xdr:row>
      <xdr:rowOff>168066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1486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74</xdr:row>
      <xdr:rowOff>41484</xdr:rowOff>
    </xdr:from>
    <xdr:to>
      <xdr:col>2</xdr:col>
      <xdr:colOff>4506</xdr:colOff>
      <xdr:row>74</xdr:row>
      <xdr:rowOff>149016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78</xdr:row>
      <xdr:rowOff>60534</xdr:rowOff>
    </xdr:from>
    <xdr:to>
      <xdr:col>2</xdr:col>
      <xdr:colOff>4506</xdr:colOff>
      <xdr:row>78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82</xdr:row>
      <xdr:rowOff>51009</xdr:rowOff>
    </xdr:from>
    <xdr:to>
      <xdr:col>2</xdr:col>
      <xdr:colOff>3177</xdr:colOff>
      <xdr:row>82</xdr:row>
      <xdr:rowOff>158541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70059</xdr:rowOff>
    </xdr:from>
    <xdr:to>
      <xdr:col>2</xdr:col>
      <xdr:colOff>4506</xdr:colOff>
      <xdr:row>83</xdr:row>
      <xdr:rowOff>177591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84</xdr:row>
      <xdr:rowOff>70059</xdr:rowOff>
    </xdr:from>
    <xdr:to>
      <xdr:col>2</xdr:col>
      <xdr:colOff>3177</xdr:colOff>
      <xdr:row>84</xdr:row>
      <xdr:rowOff>177591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60534</xdr:rowOff>
    </xdr:from>
    <xdr:to>
      <xdr:col>2</xdr:col>
      <xdr:colOff>4506</xdr:colOff>
      <xdr:row>85</xdr:row>
      <xdr:rowOff>168066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87</xdr:row>
      <xdr:rowOff>60534</xdr:rowOff>
    </xdr:from>
    <xdr:to>
      <xdr:col>2</xdr:col>
      <xdr:colOff>3177</xdr:colOff>
      <xdr:row>87</xdr:row>
      <xdr:rowOff>168066</xdr:rowOff>
    </xdr:to>
    <xdr:pic>
      <xdr:nvPicPr>
        <xdr:cNvPr id="2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83</xdr:row>
      <xdr:rowOff>51009</xdr:rowOff>
    </xdr:from>
    <xdr:ext cx="796" cy="10753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88</xdr:row>
      <xdr:rowOff>60534</xdr:rowOff>
    </xdr:from>
    <xdr:to>
      <xdr:col>2</xdr:col>
      <xdr:colOff>4506</xdr:colOff>
      <xdr:row>88</xdr:row>
      <xdr:rowOff>168066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30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6861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661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3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861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3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251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3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451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8519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44</xdr:row>
      <xdr:rowOff>21167</xdr:rowOff>
    </xdr:from>
    <xdr:to>
      <xdr:col>2</xdr:col>
      <xdr:colOff>3342</xdr:colOff>
      <xdr:row>44</xdr:row>
      <xdr:rowOff>173117</xdr:rowOff>
    </xdr:to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46</xdr:row>
      <xdr:rowOff>31750</xdr:rowOff>
    </xdr:from>
    <xdr:to>
      <xdr:col>2</xdr:col>
      <xdr:colOff>4067</xdr:colOff>
      <xdr:row>46</xdr:row>
      <xdr:rowOff>183700</xdr:rowOff>
    </xdr:to>
    <xdr:pic>
      <xdr:nvPicPr>
        <xdr:cNvPr id="3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9861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48</xdr:row>
      <xdr:rowOff>31750</xdr:rowOff>
    </xdr:from>
    <xdr:to>
      <xdr:col>2</xdr:col>
      <xdr:colOff>4067</xdr:colOff>
      <xdr:row>48</xdr:row>
      <xdr:rowOff>183700</xdr:rowOff>
    </xdr:to>
    <xdr:pic>
      <xdr:nvPicPr>
        <xdr:cNvPr id="4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02616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52</xdr:row>
      <xdr:rowOff>31750</xdr:rowOff>
    </xdr:from>
    <xdr:to>
      <xdr:col>2</xdr:col>
      <xdr:colOff>4067</xdr:colOff>
      <xdr:row>52</xdr:row>
      <xdr:rowOff>183700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0617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7829550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53</xdr:row>
      <xdr:rowOff>31750</xdr:rowOff>
    </xdr:from>
    <xdr:ext cx="4066" cy="151950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25220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190500</xdr:colOff>
      <xdr:row>0</xdr:row>
      <xdr:rowOff>38100</xdr:rowOff>
    </xdr:from>
    <xdr:to>
      <xdr:col>21</xdr:col>
      <xdr:colOff>573087</xdr:colOff>
      <xdr:row>2</xdr:row>
      <xdr:rowOff>198749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38100"/>
          <a:ext cx="992188" cy="6559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171450</xdr:colOff>
      <xdr:row>0</xdr:row>
      <xdr:rowOff>38100</xdr:rowOff>
    </xdr:from>
    <xdr:to>
      <xdr:col>21</xdr:col>
      <xdr:colOff>198438</xdr:colOff>
      <xdr:row>3</xdr:row>
      <xdr:rowOff>60636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38100"/>
          <a:ext cx="989013" cy="6511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285750</xdr:colOff>
      <xdr:row>0</xdr:row>
      <xdr:rowOff>28575</xdr:rowOff>
    </xdr:from>
    <xdr:to>
      <xdr:col>24</xdr:col>
      <xdr:colOff>398463</xdr:colOff>
      <xdr:row>2</xdr:row>
      <xdr:rowOff>184461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8575"/>
          <a:ext cx="989013" cy="6511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2905125</xdr:colOff>
      <xdr:row>3</xdr:row>
      <xdr:rowOff>142875</xdr:rowOff>
    </xdr:from>
    <xdr:to>
      <xdr:col>4</xdr:col>
      <xdr:colOff>4363076</xdr:colOff>
      <xdr:row>6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971550"/>
          <a:ext cx="1457951" cy="4762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409747</xdr:colOff>
      <xdr:row>65</xdr:row>
      <xdr:rowOff>175932</xdr:rowOff>
    </xdr:from>
    <xdr:to>
      <xdr:col>17</xdr:col>
      <xdr:colOff>32217</xdr:colOff>
      <xdr:row>100</xdr:row>
      <xdr:rowOff>42582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35" y="13555756"/>
          <a:ext cx="6682176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224313</xdr:colOff>
      <xdr:row>140</xdr:row>
      <xdr:rowOff>65916</xdr:rowOff>
    </xdr:from>
    <xdr:to>
      <xdr:col>20</xdr:col>
      <xdr:colOff>698347</xdr:colOff>
      <xdr:row>154</xdr:row>
      <xdr:rowOff>140967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913" y="26831166"/>
          <a:ext cx="10433822" cy="274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188326</xdr:colOff>
      <xdr:row>125</xdr:row>
      <xdr:rowOff>96180</xdr:rowOff>
    </xdr:from>
    <xdr:to>
      <xdr:col>20</xdr:col>
      <xdr:colOff>675751</xdr:colOff>
      <xdr:row>139</xdr:row>
      <xdr:rowOff>69674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926" y="24003930"/>
          <a:ext cx="10447213" cy="2640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67234</xdr:colOff>
      <xdr:row>116</xdr:row>
      <xdr:rowOff>84266</xdr:rowOff>
    </xdr:from>
    <xdr:to>
      <xdr:col>20</xdr:col>
      <xdr:colOff>428651</xdr:colOff>
      <xdr:row>125</xdr:row>
      <xdr:rowOff>125259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0" y="23213207"/>
          <a:ext cx="10245005" cy="1755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2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3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4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5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6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7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38</xdr:row>
      <xdr:rowOff>38100</xdr:rowOff>
    </xdr:from>
    <xdr:to>
      <xdr:col>8</xdr:col>
      <xdr:colOff>1143000</xdr:colOff>
      <xdr:row>42</xdr:row>
      <xdr:rowOff>6564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7629525"/>
          <a:ext cx="1104900" cy="7304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609384</xdr:colOff>
      <xdr:row>0</xdr:row>
      <xdr:rowOff>227842</xdr:rowOff>
    </xdr:from>
    <xdr:to>
      <xdr:col>4</xdr:col>
      <xdr:colOff>1039811</xdr:colOff>
      <xdr:row>2</xdr:row>
      <xdr:rowOff>55110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634" y="227842"/>
          <a:ext cx="1041615" cy="3312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480105</xdr:colOff>
      <xdr:row>0</xdr:row>
      <xdr:rowOff>37193</xdr:rowOff>
    </xdr:from>
    <xdr:to>
      <xdr:col>15</xdr:col>
      <xdr:colOff>862693</xdr:colOff>
      <xdr:row>2</xdr:row>
      <xdr:rowOff>197842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6605" y="37193"/>
          <a:ext cx="992188" cy="65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74</xdr:row>
      <xdr:rowOff>47626</xdr:rowOff>
    </xdr:from>
    <xdr:to>
      <xdr:col>2</xdr:col>
      <xdr:colOff>3810</xdr:colOff>
      <xdr:row>74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151828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78</xdr:row>
      <xdr:rowOff>47626</xdr:rowOff>
    </xdr:from>
    <xdr:to>
      <xdr:col>2</xdr:col>
      <xdr:colOff>0</xdr:colOff>
      <xdr:row>78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9829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82</xdr:row>
      <xdr:rowOff>38101</xdr:rowOff>
    </xdr:from>
    <xdr:to>
      <xdr:col>2</xdr:col>
      <xdr:colOff>0</xdr:colOff>
      <xdr:row>82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67735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83</xdr:row>
      <xdr:rowOff>47626</xdr:rowOff>
    </xdr:from>
    <xdr:to>
      <xdr:col>2</xdr:col>
      <xdr:colOff>0</xdr:colOff>
      <xdr:row>83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698307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84</xdr:row>
      <xdr:rowOff>47626</xdr:rowOff>
    </xdr:from>
    <xdr:to>
      <xdr:col>2</xdr:col>
      <xdr:colOff>0</xdr:colOff>
      <xdr:row>84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1831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85</xdr:row>
      <xdr:rowOff>57151</xdr:rowOff>
    </xdr:from>
    <xdr:to>
      <xdr:col>2</xdr:col>
      <xdr:colOff>0</xdr:colOff>
      <xdr:row>85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3926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87</xdr:row>
      <xdr:rowOff>57151</xdr:rowOff>
    </xdr:from>
    <xdr:to>
      <xdr:col>2</xdr:col>
      <xdr:colOff>0</xdr:colOff>
      <xdr:row>87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77927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88</xdr:row>
      <xdr:rowOff>0</xdr:rowOff>
    </xdr:from>
    <xdr:to>
      <xdr:col>2</xdr:col>
      <xdr:colOff>0</xdr:colOff>
      <xdr:row>88</xdr:row>
      <xdr:rowOff>116586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9927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88</xdr:row>
      <xdr:rowOff>0</xdr:rowOff>
    </xdr:from>
    <xdr:to>
      <xdr:col>2</xdr:col>
      <xdr:colOff>0</xdr:colOff>
      <xdr:row>88</xdr:row>
      <xdr:rowOff>116586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81927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8756650"/>
          <a:ext cx="360000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875665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6420970</xdr:colOff>
      <xdr:row>32</xdr:row>
      <xdr:rowOff>6273</xdr:rowOff>
    </xdr:from>
    <xdr:to>
      <xdr:col>2</xdr:col>
      <xdr:colOff>40076</xdr:colOff>
      <xdr:row>32</xdr:row>
      <xdr:rowOff>6273</xdr:rowOff>
    </xdr:to>
    <xdr:pic>
      <xdr:nvPicPr>
        <xdr:cNvPr id="8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90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128387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6422314</xdr:colOff>
      <xdr:row>38</xdr:row>
      <xdr:rowOff>15239</xdr:rowOff>
    </xdr:from>
    <xdr:to>
      <xdr:col>2</xdr:col>
      <xdr:colOff>41420</xdr:colOff>
      <xdr:row>38</xdr:row>
      <xdr:rowOff>15239</xdr:rowOff>
    </xdr:to>
    <xdr:pic>
      <xdr:nvPicPr>
        <xdr:cNvPr id="91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8454" y="11658599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6078070</xdr:colOff>
      <xdr:row>37</xdr:row>
      <xdr:rowOff>125506</xdr:rowOff>
    </xdr:from>
    <xdr:to>
      <xdr:col>2</xdr:col>
      <xdr:colOff>2230</xdr:colOff>
      <xdr:row>37</xdr:row>
      <xdr:rowOff>125506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110" y="11578366"/>
          <a:ext cx="4920" cy="0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0500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0718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262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4528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643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024360"/>
          <a:ext cx="488694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9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0532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10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1036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10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294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10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4846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10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675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10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2056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125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126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128387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12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8454" y="11658599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110" y="11578366"/>
          <a:ext cx="492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05003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0718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2623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4528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6433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024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14321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603480"/>
          <a:ext cx="488694" cy="21244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14321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999720"/>
          <a:ext cx="488694" cy="21244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14321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3395960"/>
          <a:ext cx="488694" cy="21244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4180820"/>
          <a:ext cx="488694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43</xdr:row>
      <xdr:rowOff>31751</xdr:rowOff>
    </xdr:from>
    <xdr:to>
      <xdr:col>2</xdr:col>
      <xdr:colOff>6184</xdr:colOff>
      <xdr:row>43</xdr:row>
      <xdr:rowOff>183701</xdr:rowOff>
    </xdr:to>
    <xdr:pic>
      <xdr:nvPicPr>
        <xdr:cNvPr id="13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263523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45</xdr:row>
      <xdr:rowOff>31751</xdr:rowOff>
    </xdr:from>
    <xdr:to>
      <xdr:col>2</xdr:col>
      <xdr:colOff>6184</xdr:colOff>
      <xdr:row>45</xdr:row>
      <xdr:rowOff>183701</xdr:rowOff>
    </xdr:to>
    <xdr:pic>
      <xdr:nvPicPr>
        <xdr:cNvPr id="14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303147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47</xdr:row>
      <xdr:rowOff>31751</xdr:rowOff>
    </xdr:from>
    <xdr:to>
      <xdr:col>2</xdr:col>
      <xdr:colOff>6184</xdr:colOff>
      <xdr:row>47</xdr:row>
      <xdr:rowOff>183701</xdr:rowOff>
    </xdr:to>
    <xdr:pic>
      <xdr:nvPicPr>
        <xdr:cNvPr id="14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34277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51</xdr:row>
      <xdr:rowOff>31751</xdr:rowOff>
    </xdr:from>
    <xdr:to>
      <xdr:col>2</xdr:col>
      <xdr:colOff>6184</xdr:colOff>
      <xdr:row>51</xdr:row>
      <xdr:rowOff>183701</xdr:rowOff>
    </xdr:to>
    <xdr:pic>
      <xdr:nvPicPr>
        <xdr:cNvPr id="14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421257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14321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603480"/>
          <a:ext cx="488694" cy="21244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14321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999720"/>
          <a:ext cx="488694" cy="21244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14321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3395960"/>
          <a:ext cx="488694" cy="21244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418082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57</xdr:row>
      <xdr:rowOff>201083</xdr:rowOff>
    </xdr:from>
    <xdr:to>
      <xdr:col>2</xdr:col>
      <xdr:colOff>167</xdr:colOff>
      <xdr:row>59</xdr:row>
      <xdr:rowOff>2679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59</xdr:row>
      <xdr:rowOff>190500</xdr:rowOff>
    </xdr:from>
    <xdr:to>
      <xdr:col>2</xdr:col>
      <xdr:colOff>167</xdr:colOff>
      <xdr:row>61</xdr:row>
      <xdr:rowOff>2680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60</xdr:row>
      <xdr:rowOff>190500</xdr:rowOff>
    </xdr:from>
    <xdr:to>
      <xdr:col>2</xdr:col>
      <xdr:colOff>167</xdr:colOff>
      <xdr:row>62</xdr:row>
      <xdr:rowOff>2679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61</xdr:row>
      <xdr:rowOff>190501</xdr:rowOff>
    </xdr:from>
    <xdr:to>
      <xdr:col>2</xdr:col>
      <xdr:colOff>167</xdr:colOff>
      <xdr:row>63</xdr:row>
      <xdr:rowOff>2680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64</xdr:row>
      <xdr:rowOff>190501</xdr:rowOff>
    </xdr:from>
    <xdr:to>
      <xdr:col>2</xdr:col>
      <xdr:colOff>167</xdr:colOff>
      <xdr:row>66</xdr:row>
      <xdr:rowOff>2680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68</xdr:row>
      <xdr:rowOff>190500</xdr:rowOff>
    </xdr:from>
    <xdr:to>
      <xdr:col>2</xdr:col>
      <xdr:colOff>167</xdr:colOff>
      <xdr:row>70</xdr:row>
      <xdr:rowOff>2680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69</xdr:row>
      <xdr:rowOff>190500</xdr:rowOff>
    </xdr:from>
    <xdr:to>
      <xdr:col>2</xdr:col>
      <xdr:colOff>167</xdr:colOff>
      <xdr:row>71</xdr:row>
      <xdr:rowOff>2679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73</xdr:row>
      <xdr:rowOff>201084</xdr:rowOff>
    </xdr:from>
    <xdr:to>
      <xdr:col>2</xdr:col>
      <xdr:colOff>167</xdr:colOff>
      <xdr:row>75</xdr:row>
      <xdr:rowOff>2680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77</xdr:row>
      <xdr:rowOff>190500</xdr:rowOff>
    </xdr:from>
    <xdr:to>
      <xdr:col>2</xdr:col>
      <xdr:colOff>167</xdr:colOff>
      <xdr:row>79</xdr:row>
      <xdr:rowOff>2679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79</xdr:row>
      <xdr:rowOff>190500</xdr:rowOff>
    </xdr:from>
    <xdr:to>
      <xdr:col>2</xdr:col>
      <xdr:colOff>167</xdr:colOff>
      <xdr:row>80</xdr:row>
      <xdr:rowOff>203763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201084</xdr:rowOff>
    </xdr:from>
    <xdr:to>
      <xdr:col>2</xdr:col>
      <xdr:colOff>167</xdr:colOff>
      <xdr:row>82</xdr:row>
      <xdr:rowOff>2680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190500</xdr:rowOff>
    </xdr:from>
    <xdr:to>
      <xdr:col>2</xdr:col>
      <xdr:colOff>167</xdr:colOff>
      <xdr:row>83</xdr:row>
      <xdr:rowOff>2680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2679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201084</xdr:rowOff>
    </xdr:from>
    <xdr:to>
      <xdr:col>2</xdr:col>
      <xdr:colOff>167</xdr:colOff>
      <xdr:row>87</xdr:row>
      <xdr:rowOff>2680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87</xdr:row>
      <xdr:rowOff>203763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132041"/>
          <a:ext cx="360000" cy="20573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337780"/>
          <a:ext cx="36000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57</xdr:row>
      <xdr:rowOff>201083</xdr:rowOff>
    </xdr:from>
    <xdr:to>
      <xdr:col>15</xdr:col>
      <xdr:colOff>167</xdr:colOff>
      <xdr:row>59</xdr:row>
      <xdr:rowOff>2679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59</xdr:row>
      <xdr:rowOff>190500</xdr:rowOff>
    </xdr:from>
    <xdr:to>
      <xdr:col>15</xdr:col>
      <xdr:colOff>167</xdr:colOff>
      <xdr:row>61</xdr:row>
      <xdr:rowOff>2680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60</xdr:row>
      <xdr:rowOff>190500</xdr:rowOff>
    </xdr:from>
    <xdr:to>
      <xdr:col>15</xdr:col>
      <xdr:colOff>167</xdr:colOff>
      <xdr:row>62</xdr:row>
      <xdr:rowOff>2679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61</xdr:row>
      <xdr:rowOff>190501</xdr:rowOff>
    </xdr:from>
    <xdr:to>
      <xdr:col>15</xdr:col>
      <xdr:colOff>167</xdr:colOff>
      <xdr:row>63</xdr:row>
      <xdr:rowOff>2680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64</xdr:row>
      <xdr:rowOff>190501</xdr:rowOff>
    </xdr:from>
    <xdr:to>
      <xdr:col>15</xdr:col>
      <xdr:colOff>167</xdr:colOff>
      <xdr:row>66</xdr:row>
      <xdr:rowOff>2680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68</xdr:row>
      <xdr:rowOff>190500</xdr:rowOff>
    </xdr:from>
    <xdr:to>
      <xdr:col>15</xdr:col>
      <xdr:colOff>167</xdr:colOff>
      <xdr:row>70</xdr:row>
      <xdr:rowOff>2680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69</xdr:row>
      <xdr:rowOff>190500</xdr:rowOff>
    </xdr:from>
    <xdr:to>
      <xdr:col>15</xdr:col>
      <xdr:colOff>167</xdr:colOff>
      <xdr:row>71</xdr:row>
      <xdr:rowOff>2679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73</xdr:row>
      <xdr:rowOff>201084</xdr:rowOff>
    </xdr:from>
    <xdr:to>
      <xdr:col>15</xdr:col>
      <xdr:colOff>167</xdr:colOff>
      <xdr:row>75</xdr:row>
      <xdr:rowOff>2680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77</xdr:row>
      <xdr:rowOff>190500</xdr:rowOff>
    </xdr:from>
    <xdr:to>
      <xdr:col>15</xdr:col>
      <xdr:colOff>167</xdr:colOff>
      <xdr:row>79</xdr:row>
      <xdr:rowOff>2679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190500</xdr:rowOff>
    </xdr:from>
    <xdr:to>
      <xdr:col>15</xdr:col>
      <xdr:colOff>167</xdr:colOff>
      <xdr:row>80</xdr:row>
      <xdr:rowOff>203763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201084</xdr:rowOff>
    </xdr:from>
    <xdr:to>
      <xdr:col>15</xdr:col>
      <xdr:colOff>167</xdr:colOff>
      <xdr:row>82</xdr:row>
      <xdr:rowOff>2680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190500</xdr:rowOff>
    </xdr:from>
    <xdr:to>
      <xdr:col>15</xdr:col>
      <xdr:colOff>167</xdr:colOff>
      <xdr:row>83</xdr:row>
      <xdr:rowOff>2680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201084</xdr:rowOff>
    </xdr:from>
    <xdr:to>
      <xdr:col>15</xdr:col>
      <xdr:colOff>167</xdr:colOff>
      <xdr:row>87</xdr:row>
      <xdr:rowOff>2680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190500</xdr:rowOff>
    </xdr:from>
    <xdr:to>
      <xdr:col>15</xdr:col>
      <xdr:colOff>167</xdr:colOff>
      <xdr:row>87</xdr:row>
      <xdr:rowOff>203763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57</xdr:row>
      <xdr:rowOff>201083</xdr:rowOff>
    </xdr:from>
    <xdr:to>
      <xdr:col>2</xdr:col>
      <xdr:colOff>167</xdr:colOff>
      <xdr:row>59</xdr:row>
      <xdr:rowOff>2679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59</xdr:row>
      <xdr:rowOff>190500</xdr:rowOff>
    </xdr:from>
    <xdr:to>
      <xdr:col>2</xdr:col>
      <xdr:colOff>167</xdr:colOff>
      <xdr:row>61</xdr:row>
      <xdr:rowOff>2680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60</xdr:row>
      <xdr:rowOff>190500</xdr:rowOff>
    </xdr:from>
    <xdr:to>
      <xdr:col>2</xdr:col>
      <xdr:colOff>167</xdr:colOff>
      <xdr:row>62</xdr:row>
      <xdr:rowOff>2679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61</xdr:row>
      <xdr:rowOff>190501</xdr:rowOff>
    </xdr:from>
    <xdr:to>
      <xdr:col>2</xdr:col>
      <xdr:colOff>167</xdr:colOff>
      <xdr:row>63</xdr:row>
      <xdr:rowOff>2680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64</xdr:row>
      <xdr:rowOff>190501</xdr:rowOff>
    </xdr:from>
    <xdr:to>
      <xdr:col>2</xdr:col>
      <xdr:colOff>167</xdr:colOff>
      <xdr:row>66</xdr:row>
      <xdr:rowOff>2680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68</xdr:row>
      <xdr:rowOff>190500</xdr:rowOff>
    </xdr:from>
    <xdr:to>
      <xdr:col>2</xdr:col>
      <xdr:colOff>167</xdr:colOff>
      <xdr:row>70</xdr:row>
      <xdr:rowOff>2680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69</xdr:row>
      <xdr:rowOff>190500</xdr:rowOff>
    </xdr:from>
    <xdr:to>
      <xdr:col>2</xdr:col>
      <xdr:colOff>167</xdr:colOff>
      <xdr:row>71</xdr:row>
      <xdr:rowOff>2679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73</xdr:row>
      <xdr:rowOff>201084</xdr:rowOff>
    </xdr:from>
    <xdr:to>
      <xdr:col>2</xdr:col>
      <xdr:colOff>167</xdr:colOff>
      <xdr:row>75</xdr:row>
      <xdr:rowOff>2680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77</xdr:row>
      <xdr:rowOff>190500</xdr:rowOff>
    </xdr:from>
    <xdr:to>
      <xdr:col>2</xdr:col>
      <xdr:colOff>167</xdr:colOff>
      <xdr:row>79</xdr:row>
      <xdr:rowOff>2679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79</xdr:row>
      <xdr:rowOff>190500</xdr:rowOff>
    </xdr:from>
    <xdr:to>
      <xdr:col>2</xdr:col>
      <xdr:colOff>167</xdr:colOff>
      <xdr:row>80</xdr:row>
      <xdr:rowOff>203763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201084</xdr:rowOff>
    </xdr:from>
    <xdr:to>
      <xdr:col>2</xdr:col>
      <xdr:colOff>167</xdr:colOff>
      <xdr:row>82</xdr:row>
      <xdr:rowOff>2680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190500</xdr:rowOff>
    </xdr:from>
    <xdr:to>
      <xdr:col>2</xdr:col>
      <xdr:colOff>167</xdr:colOff>
      <xdr:row>83</xdr:row>
      <xdr:rowOff>2680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2679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201084</xdr:rowOff>
    </xdr:from>
    <xdr:to>
      <xdr:col>2</xdr:col>
      <xdr:colOff>167</xdr:colOff>
      <xdr:row>87</xdr:row>
      <xdr:rowOff>2680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87</xdr:row>
      <xdr:rowOff>203763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132041"/>
          <a:ext cx="360000" cy="20573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337780"/>
          <a:ext cx="36000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57</xdr:row>
      <xdr:rowOff>201083</xdr:rowOff>
    </xdr:from>
    <xdr:to>
      <xdr:col>15</xdr:col>
      <xdr:colOff>167</xdr:colOff>
      <xdr:row>59</xdr:row>
      <xdr:rowOff>2679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59</xdr:row>
      <xdr:rowOff>190500</xdr:rowOff>
    </xdr:from>
    <xdr:to>
      <xdr:col>15</xdr:col>
      <xdr:colOff>167</xdr:colOff>
      <xdr:row>61</xdr:row>
      <xdr:rowOff>2680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60</xdr:row>
      <xdr:rowOff>190500</xdr:rowOff>
    </xdr:from>
    <xdr:to>
      <xdr:col>15</xdr:col>
      <xdr:colOff>167</xdr:colOff>
      <xdr:row>62</xdr:row>
      <xdr:rowOff>2679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61</xdr:row>
      <xdr:rowOff>190501</xdr:rowOff>
    </xdr:from>
    <xdr:to>
      <xdr:col>15</xdr:col>
      <xdr:colOff>167</xdr:colOff>
      <xdr:row>63</xdr:row>
      <xdr:rowOff>2680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64</xdr:row>
      <xdr:rowOff>190501</xdr:rowOff>
    </xdr:from>
    <xdr:to>
      <xdr:col>15</xdr:col>
      <xdr:colOff>167</xdr:colOff>
      <xdr:row>66</xdr:row>
      <xdr:rowOff>2680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68</xdr:row>
      <xdr:rowOff>190500</xdr:rowOff>
    </xdr:from>
    <xdr:to>
      <xdr:col>15</xdr:col>
      <xdr:colOff>167</xdr:colOff>
      <xdr:row>70</xdr:row>
      <xdr:rowOff>2680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69</xdr:row>
      <xdr:rowOff>190500</xdr:rowOff>
    </xdr:from>
    <xdr:to>
      <xdr:col>15</xdr:col>
      <xdr:colOff>167</xdr:colOff>
      <xdr:row>71</xdr:row>
      <xdr:rowOff>2679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73</xdr:row>
      <xdr:rowOff>201084</xdr:rowOff>
    </xdr:from>
    <xdr:to>
      <xdr:col>15</xdr:col>
      <xdr:colOff>167</xdr:colOff>
      <xdr:row>75</xdr:row>
      <xdr:rowOff>2680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77</xdr:row>
      <xdr:rowOff>190500</xdr:rowOff>
    </xdr:from>
    <xdr:to>
      <xdr:col>15</xdr:col>
      <xdr:colOff>167</xdr:colOff>
      <xdr:row>79</xdr:row>
      <xdr:rowOff>2679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190500</xdr:rowOff>
    </xdr:from>
    <xdr:to>
      <xdr:col>15</xdr:col>
      <xdr:colOff>167</xdr:colOff>
      <xdr:row>80</xdr:row>
      <xdr:rowOff>203763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201084</xdr:rowOff>
    </xdr:from>
    <xdr:to>
      <xdr:col>15</xdr:col>
      <xdr:colOff>167</xdr:colOff>
      <xdr:row>82</xdr:row>
      <xdr:rowOff>2680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190500</xdr:rowOff>
    </xdr:from>
    <xdr:to>
      <xdr:col>15</xdr:col>
      <xdr:colOff>167</xdr:colOff>
      <xdr:row>83</xdr:row>
      <xdr:rowOff>2680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201084</xdr:rowOff>
    </xdr:from>
    <xdr:to>
      <xdr:col>15</xdr:col>
      <xdr:colOff>167</xdr:colOff>
      <xdr:row>87</xdr:row>
      <xdr:rowOff>2680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190500</xdr:rowOff>
    </xdr:from>
    <xdr:to>
      <xdr:col>15</xdr:col>
      <xdr:colOff>167</xdr:colOff>
      <xdr:row>87</xdr:row>
      <xdr:rowOff>203763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57</xdr:row>
      <xdr:rowOff>201083</xdr:rowOff>
    </xdr:from>
    <xdr:to>
      <xdr:col>2</xdr:col>
      <xdr:colOff>167</xdr:colOff>
      <xdr:row>59</xdr:row>
      <xdr:rowOff>2679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59</xdr:row>
      <xdr:rowOff>190500</xdr:rowOff>
    </xdr:from>
    <xdr:to>
      <xdr:col>2</xdr:col>
      <xdr:colOff>167</xdr:colOff>
      <xdr:row>61</xdr:row>
      <xdr:rowOff>2680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60</xdr:row>
      <xdr:rowOff>190500</xdr:rowOff>
    </xdr:from>
    <xdr:to>
      <xdr:col>2</xdr:col>
      <xdr:colOff>167</xdr:colOff>
      <xdr:row>62</xdr:row>
      <xdr:rowOff>2679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61</xdr:row>
      <xdr:rowOff>190501</xdr:rowOff>
    </xdr:from>
    <xdr:to>
      <xdr:col>2</xdr:col>
      <xdr:colOff>167</xdr:colOff>
      <xdr:row>63</xdr:row>
      <xdr:rowOff>2680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64</xdr:row>
      <xdr:rowOff>190501</xdr:rowOff>
    </xdr:from>
    <xdr:to>
      <xdr:col>2</xdr:col>
      <xdr:colOff>167</xdr:colOff>
      <xdr:row>66</xdr:row>
      <xdr:rowOff>2680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68</xdr:row>
      <xdr:rowOff>190500</xdr:rowOff>
    </xdr:from>
    <xdr:to>
      <xdr:col>2</xdr:col>
      <xdr:colOff>167</xdr:colOff>
      <xdr:row>70</xdr:row>
      <xdr:rowOff>2680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69</xdr:row>
      <xdr:rowOff>190500</xdr:rowOff>
    </xdr:from>
    <xdr:to>
      <xdr:col>2</xdr:col>
      <xdr:colOff>167</xdr:colOff>
      <xdr:row>71</xdr:row>
      <xdr:rowOff>2679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73</xdr:row>
      <xdr:rowOff>201084</xdr:rowOff>
    </xdr:from>
    <xdr:to>
      <xdr:col>2</xdr:col>
      <xdr:colOff>167</xdr:colOff>
      <xdr:row>75</xdr:row>
      <xdr:rowOff>2680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77</xdr:row>
      <xdr:rowOff>190500</xdr:rowOff>
    </xdr:from>
    <xdr:to>
      <xdr:col>2</xdr:col>
      <xdr:colOff>167</xdr:colOff>
      <xdr:row>79</xdr:row>
      <xdr:rowOff>2679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79</xdr:row>
      <xdr:rowOff>190500</xdr:rowOff>
    </xdr:from>
    <xdr:to>
      <xdr:col>2</xdr:col>
      <xdr:colOff>167</xdr:colOff>
      <xdr:row>80</xdr:row>
      <xdr:rowOff>203763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201084</xdr:rowOff>
    </xdr:from>
    <xdr:to>
      <xdr:col>2</xdr:col>
      <xdr:colOff>167</xdr:colOff>
      <xdr:row>82</xdr:row>
      <xdr:rowOff>2680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190500</xdr:rowOff>
    </xdr:from>
    <xdr:to>
      <xdr:col>2</xdr:col>
      <xdr:colOff>167</xdr:colOff>
      <xdr:row>83</xdr:row>
      <xdr:rowOff>2680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2679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201084</xdr:rowOff>
    </xdr:from>
    <xdr:to>
      <xdr:col>2</xdr:col>
      <xdr:colOff>167</xdr:colOff>
      <xdr:row>87</xdr:row>
      <xdr:rowOff>2680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87</xdr:row>
      <xdr:rowOff>203763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132041"/>
          <a:ext cx="360000" cy="20573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337780"/>
          <a:ext cx="360000" cy="2037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510208</xdr:colOff>
      <xdr:row>0</xdr:row>
      <xdr:rowOff>26408</xdr:rowOff>
    </xdr:from>
    <xdr:to>
      <xdr:col>16</xdr:col>
      <xdr:colOff>59032</xdr:colOff>
      <xdr:row>2</xdr:row>
      <xdr:rowOff>191893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6283" y="26408"/>
          <a:ext cx="962757" cy="660785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68</xdr:row>
      <xdr:rowOff>47626</xdr:rowOff>
    </xdr:from>
    <xdr:to>
      <xdr:col>2</xdr:col>
      <xdr:colOff>7196</xdr:colOff>
      <xdr:row>68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72</xdr:row>
      <xdr:rowOff>47626</xdr:rowOff>
    </xdr:from>
    <xdr:to>
      <xdr:col>2</xdr:col>
      <xdr:colOff>3386</xdr:colOff>
      <xdr:row>72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76</xdr:row>
      <xdr:rowOff>38101</xdr:rowOff>
    </xdr:from>
    <xdr:to>
      <xdr:col>2</xdr:col>
      <xdr:colOff>0</xdr:colOff>
      <xdr:row>76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77</xdr:row>
      <xdr:rowOff>47626</xdr:rowOff>
    </xdr:from>
    <xdr:to>
      <xdr:col>2</xdr:col>
      <xdr:colOff>0</xdr:colOff>
      <xdr:row>77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78</xdr:row>
      <xdr:rowOff>47626</xdr:rowOff>
    </xdr:from>
    <xdr:to>
      <xdr:col>2</xdr:col>
      <xdr:colOff>0</xdr:colOff>
      <xdr:row>78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79</xdr:row>
      <xdr:rowOff>57151</xdr:rowOff>
    </xdr:from>
    <xdr:to>
      <xdr:col>2</xdr:col>
      <xdr:colOff>0</xdr:colOff>
      <xdr:row>79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81</xdr:row>
      <xdr:rowOff>57151</xdr:rowOff>
    </xdr:from>
    <xdr:to>
      <xdr:col>2</xdr:col>
      <xdr:colOff>0</xdr:colOff>
      <xdr:row>81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82</xdr:row>
      <xdr:rowOff>57151</xdr:rowOff>
    </xdr:from>
    <xdr:to>
      <xdr:col>2</xdr:col>
      <xdr:colOff>0</xdr:colOff>
      <xdr:row>82</xdr:row>
      <xdr:rowOff>173737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83</xdr:row>
      <xdr:rowOff>57151</xdr:rowOff>
    </xdr:from>
    <xdr:to>
      <xdr:col>2</xdr:col>
      <xdr:colOff>0</xdr:colOff>
      <xdr:row>83</xdr:row>
      <xdr:rowOff>173737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06075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138483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8842375"/>
          <a:ext cx="360000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0601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1728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363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5538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744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125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14321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706350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14321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3106400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14321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3506450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42970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57</xdr:row>
      <xdr:rowOff>201083</xdr:rowOff>
    </xdr:from>
    <xdr:to>
      <xdr:col>2</xdr:col>
      <xdr:colOff>167</xdr:colOff>
      <xdr:row>59</xdr:row>
      <xdr:rowOff>2679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088658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59</xdr:row>
      <xdr:rowOff>190500</xdr:rowOff>
    </xdr:from>
    <xdr:to>
      <xdr:col>2</xdr:col>
      <xdr:colOff>167</xdr:colOff>
      <xdr:row>61</xdr:row>
      <xdr:rowOff>2680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487650"/>
          <a:ext cx="361059" cy="21223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60</xdr:row>
      <xdr:rowOff>190500</xdr:rowOff>
    </xdr:from>
    <xdr:to>
      <xdr:col>2</xdr:col>
      <xdr:colOff>167</xdr:colOff>
      <xdr:row>62</xdr:row>
      <xdr:rowOff>2679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687675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61</xdr:row>
      <xdr:rowOff>190501</xdr:rowOff>
    </xdr:from>
    <xdr:to>
      <xdr:col>2</xdr:col>
      <xdr:colOff>167</xdr:colOff>
      <xdr:row>63</xdr:row>
      <xdr:rowOff>2680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887701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64</xdr:row>
      <xdr:rowOff>190501</xdr:rowOff>
    </xdr:from>
    <xdr:to>
      <xdr:col>2</xdr:col>
      <xdr:colOff>167</xdr:colOff>
      <xdr:row>66</xdr:row>
      <xdr:rowOff>2680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6487776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68</xdr:row>
      <xdr:rowOff>190500</xdr:rowOff>
    </xdr:from>
    <xdr:to>
      <xdr:col>2</xdr:col>
      <xdr:colOff>167</xdr:colOff>
      <xdr:row>70</xdr:row>
      <xdr:rowOff>2680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287875"/>
          <a:ext cx="361059" cy="21223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69</xdr:row>
      <xdr:rowOff>190500</xdr:rowOff>
    </xdr:from>
    <xdr:to>
      <xdr:col>2</xdr:col>
      <xdr:colOff>167</xdr:colOff>
      <xdr:row>71</xdr:row>
      <xdr:rowOff>2679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487900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73</xdr:row>
      <xdr:rowOff>201084</xdr:rowOff>
    </xdr:from>
    <xdr:to>
      <xdr:col>2</xdr:col>
      <xdr:colOff>167</xdr:colOff>
      <xdr:row>75</xdr:row>
      <xdr:rowOff>2680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8298584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77</xdr:row>
      <xdr:rowOff>190500</xdr:rowOff>
    </xdr:from>
    <xdr:to>
      <xdr:col>2</xdr:col>
      <xdr:colOff>167</xdr:colOff>
      <xdr:row>79</xdr:row>
      <xdr:rowOff>2679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097625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79</xdr:row>
      <xdr:rowOff>190500</xdr:rowOff>
    </xdr:from>
    <xdr:to>
      <xdr:col>2</xdr:col>
      <xdr:colOff>167</xdr:colOff>
      <xdr:row>80</xdr:row>
      <xdr:rowOff>203763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497675"/>
          <a:ext cx="361059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201084</xdr:rowOff>
    </xdr:from>
    <xdr:to>
      <xdr:col>2</xdr:col>
      <xdr:colOff>167</xdr:colOff>
      <xdr:row>82</xdr:row>
      <xdr:rowOff>2680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708284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190500</xdr:rowOff>
    </xdr:from>
    <xdr:to>
      <xdr:col>2</xdr:col>
      <xdr:colOff>167</xdr:colOff>
      <xdr:row>83</xdr:row>
      <xdr:rowOff>2680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907250"/>
          <a:ext cx="361059" cy="21223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2679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107275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201084</xdr:rowOff>
    </xdr:from>
    <xdr:to>
      <xdr:col>2</xdr:col>
      <xdr:colOff>167</xdr:colOff>
      <xdr:row>87</xdr:row>
      <xdr:rowOff>2680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717934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87</xdr:row>
      <xdr:rowOff>203763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916900"/>
          <a:ext cx="361059" cy="213288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4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88423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4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0633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4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2045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4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395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4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5855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4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776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4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2157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46</xdr:row>
      <xdr:rowOff>31751</xdr:rowOff>
    </xdr:from>
    <xdr:to>
      <xdr:col>2</xdr:col>
      <xdr:colOff>6184</xdr:colOff>
      <xdr:row>46</xdr:row>
      <xdr:rowOff>183701</xdr:rowOff>
    </xdr:to>
    <xdr:pic>
      <xdr:nvPicPr>
        <xdr:cNvPr id="4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273810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48</xdr:row>
      <xdr:rowOff>31751</xdr:rowOff>
    </xdr:from>
    <xdr:to>
      <xdr:col>2</xdr:col>
      <xdr:colOff>6184</xdr:colOff>
      <xdr:row>48</xdr:row>
      <xdr:rowOff>183701</xdr:rowOff>
    </xdr:to>
    <xdr:pic>
      <xdr:nvPicPr>
        <xdr:cNvPr id="4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313815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50</xdr:row>
      <xdr:rowOff>31751</xdr:rowOff>
    </xdr:from>
    <xdr:to>
      <xdr:col>2</xdr:col>
      <xdr:colOff>6184</xdr:colOff>
      <xdr:row>50</xdr:row>
      <xdr:rowOff>183701</xdr:rowOff>
    </xdr:to>
    <xdr:pic>
      <xdr:nvPicPr>
        <xdr:cNvPr id="5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353820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54</xdr:row>
      <xdr:rowOff>31751</xdr:rowOff>
    </xdr:from>
    <xdr:to>
      <xdr:col>2</xdr:col>
      <xdr:colOff>6184</xdr:colOff>
      <xdr:row>54</xdr:row>
      <xdr:rowOff>183701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43287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20307301"/>
          <a:ext cx="360000" cy="20954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20516850"/>
          <a:ext cx="360000" cy="20376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190500</xdr:rowOff>
    </xdr:from>
    <xdr:to>
      <xdr:col>2</xdr:col>
      <xdr:colOff>167</xdr:colOff>
      <xdr:row>86</xdr:row>
      <xdr:rowOff>2679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190500</xdr:rowOff>
    </xdr:from>
    <xdr:to>
      <xdr:col>2</xdr:col>
      <xdr:colOff>167</xdr:colOff>
      <xdr:row>87</xdr:row>
      <xdr:rowOff>2679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88</xdr:row>
      <xdr:rowOff>2679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06075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5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9470" y="10607598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60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138483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61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814" y="11759564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470" y="11679331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0601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1728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363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5538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744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125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14321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706350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14321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3106400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517525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4552083"/>
          <a:ext cx="22393" cy="20108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57</xdr:row>
      <xdr:rowOff>201083</xdr:rowOff>
    </xdr:from>
    <xdr:to>
      <xdr:col>15</xdr:col>
      <xdr:colOff>167</xdr:colOff>
      <xdr:row>59</xdr:row>
      <xdr:rowOff>2679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088658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59</xdr:row>
      <xdr:rowOff>190500</xdr:rowOff>
    </xdr:from>
    <xdr:to>
      <xdr:col>15</xdr:col>
      <xdr:colOff>167</xdr:colOff>
      <xdr:row>61</xdr:row>
      <xdr:rowOff>2680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487650"/>
          <a:ext cx="361059" cy="21223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60</xdr:row>
      <xdr:rowOff>190500</xdr:rowOff>
    </xdr:from>
    <xdr:to>
      <xdr:col>15</xdr:col>
      <xdr:colOff>167</xdr:colOff>
      <xdr:row>62</xdr:row>
      <xdr:rowOff>2679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687675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61</xdr:row>
      <xdr:rowOff>190501</xdr:rowOff>
    </xdr:from>
    <xdr:to>
      <xdr:col>15</xdr:col>
      <xdr:colOff>167</xdr:colOff>
      <xdr:row>63</xdr:row>
      <xdr:rowOff>2680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887701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64</xdr:row>
      <xdr:rowOff>190501</xdr:rowOff>
    </xdr:from>
    <xdr:to>
      <xdr:col>15</xdr:col>
      <xdr:colOff>167</xdr:colOff>
      <xdr:row>66</xdr:row>
      <xdr:rowOff>2680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6487776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68</xdr:row>
      <xdr:rowOff>190500</xdr:rowOff>
    </xdr:from>
    <xdr:to>
      <xdr:col>15</xdr:col>
      <xdr:colOff>167</xdr:colOff>
      <xdr:row>70</xdr:row>
      <xdr:rowOff>2680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287875"/>
          <a:ext cx="361059" cy="21223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69</xdr:row>
      <xdr:rowOff>190500</xdr:rowOff>
    </xdr:from>
    <xdr:to>
      <xdr:col>15</xdr:col>
      <xdr:colOff>167</xdr:colOff>
      <xdr:row>71</xdr:row>
      <xdr:rowOff>2679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487900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73</xdr:row>
      <xdr:rowOff>201084</xdr:rowOff>
    </xdr:from>
    <xdr:to>
      <xdr:col>15</xdr:col>
      <xdr:colOff>167</xdr:colOff>
      <xdr:row>75</xdr:row>
      <xdr:rowOff>2680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8298584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77</xdr:row>
      <xdr:rowOff>190500</xdr:rowOff>
    </xdr:from>
    <xdr:to>
      <xdr:col>15</xdr:col>
      <xdr:colOff>167</xdr:colOff>
      <xdr:row>79</xdr:row>
      <xdr:rowOff>2679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097625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190500</xdr:rowOff>
    </xdr:from>
    <xdr:to>
      <xdr:col>15</xdr:col>
      <xdr:colOff>167</xdr:colOff>
      <xdr:row>80</xdr:row>
      <xdr:rowOff>203763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497675"/>
          <a:ext cx="361059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201084</xdr:rowOff>
    </xdr:from>
    <xdr:to>
      <xdr:col>15</xdr:col>
      <xdr:colOff>167</xdr:colOff>
      <xdr:row>82</xdr:row>
      <xdr:rowOff>2680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708284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190500</xdr:rowOff>
    </xdr:from>
    <xdr:to>
      <xdr:col>15</xdr:col>
      <xdr:colOff>167</xdr:colOff>
      <xdr:row>83</xdr:row>
      <xdr:rowOff>2680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907250"/>
          <a:ext cx="361059" cy="21223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107275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201084</xdr:rowOff>
    </xdr:from>
    <xdr:to>
      <xdr:col>15</xdr:col>
      <xdr:colOff>167</xdr:colOff>
      <xdr:row>87</xdr:row>
      <xdr:rowOff>2680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717934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190500</xdr:rowOff>
    </xdr:from>
    <xdr:to>
      <xdr:col>15</xdr:col>
      <xdr:colOff>167</xdr:colOff>
      <xdr:row>87</xdr:row>
      <xdr:rowOff>203763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916900"/>
          <a:ext cx="361059" cy="213288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14321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345583"/>
          <a:ext cx="19217" cy="215405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14321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345583"/>
          <a:ext cx="19217" cy="215405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14321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546667"/>
          <a:ext cx="19217" cy="215404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14321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345583"/>
          <a:ext cx="19217" cy="215405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14321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546667"/>
          <a:ext cx="19217" cy="2154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542924</xdr:colOff>
      <xdr:row>93</xdr:row>
      <xdr:rowOff>152400</xdr:rowOff>
    </xdr:from>
    <xdr:to>
      <xdr:col>16</xdr:col>
      <xdr:colOff>400049</xdr:colOff>
      <xdr:row>105</xdr:row>
      <xdr:rowOff>161925</xdr:rowOff>
    </xdr:to>
    <xdr:pic>
      <xdr:nvPicPr>
        <xdr:cNvPr id="2" name="Picture 2" descr="уни-1-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" t="2092" r="4829" b="10460"/>
        <a:stretch>
          <a:fillRect/>
        </a:stretch>
      </xdr:blipFill>
      <xdr:spPr bwMode="auto">
        <a:xfrm>
          <a:off x="5734049" y="22164675"/>
          <a:ext cx="620077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446087</xdr:colOff>
      <xdr:row>0</xdr:row>
      <xdr:rowOff>22682</xdr:rowOff>
    </xdr:from>
    <xdr:to>
      <xdr:col>15</xdr:col>
      <xdr:colOff>829733</xdr:colOff>
      <xdr:row>2</xdr:row>
      <xdr:rowOff>178568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012" y="22682"/>
          <a:ext cx="993246" cy="651186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66</xdr:row>
      <xdr:rowOff>47626</xdr:rowOff>
    </xdr:from>
    <xdr:to>
      <xdr:col>2</xdr:col>
      <xdr:colOff>3810</xdr:colOff>
      <xdr:row>66</xdr:row>
      <xdr:rowOff>164212</xdr:rowOff>
    </xdr:to>
    <xdr:pic>
      <xdr:nvPicPr>
        <xdr:cNvPr id="13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70</xdr:row>
      <xdr:rowOff>47626</xdr:rowOff>
    </xdr:from>
    <xdr:to>
      <xdr:col>2</xdr:col>
      <xdr:colOff>0</xdr:colOff>
      <xdr:row>70</xdr:row>
      <xdr:rowOff>164212</xdr:rowOff>
    </xdr:to>
    <xdr:pic>
      <xdr:nvPicPr>
        <xdr:cNvPr id="14" name="Рисунок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74</xdr:row>
      <xdr:rowOff>38101</xdr:rowOff>
    </xdr:from>
    <xdr:to>
      <xdr:col>2</xdr:col>
      <xdr:colOff>0</xdr:colOff>
      <xdr:row>74</xdr:row>
      <xdr:rowOff>154687</xdr:rowOff>
    </xdr:to>
    <xdr:pic>
      <xdr:nvPicPr>
        <xdr:cNvPr id="15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75</xdr:row>
      <xdr:rowOff>47626</xdr:rowOff>
    </xdr:from>
    <xdr:to>
      <xdr:col>2</xdr:col>
      <xdr:colOff>0</xdr:colOff>
      <xdr:row>75</xdr:row>
      <xdr:rowOff>164212</xdr:rowOff>
    </xdr:to>
    <xdr:pic>
      <xdr:nvPicPr>
        <xdr:cNvPr id="16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76</xdr:row>
      <xdr:rowOff>47626</xdr:rowOff>
    </xdr:from>
    <xdr:to>
      <xdr:col>2</xdr:col>
      <xdr:colOff>0</xdr:colOff>
      <xdr:row>76</xdr:row>
      <xdr:rowOff>164212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77</xdr:row>
      <xdr:rowOff>57151</xdr:rowOff>
    </xdr:from>
    <xdr:to>
      <xdr:col>2</xdr:col>
      <xdr:colOff>0</xdr:colOff>
      <xdr:row>77</xdr:row>
      <xdr:rowOff>173737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79</xdr:row>
      <xdr:rowOff>57151</xdr:rowOff>
    </xdr:from>
    <xdr:to>
      <xdr:col>2</xdr:col>
      <xdr:colOff>0</xdr:colOff>
      <xdr:row>79</xdr:row>
      <xdr:rowOff>173737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80</xdr:row>
      <xdr:rowOff>57151</xdr:rowOff>
    </xdr:from>
    <xdr:to>
      <xdr:col>2</xdr:col>
      <xdr:colOff>0</xdr:colOff>
      <xdr:row>80</xdr:row>
      <xdr:rowOff>173737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81</xdr:row>
      <xdr:rowOff>57151</xdr:rowOff>
    </xdr:from>
    <xdr:to>
      <xdr:col>2</xdr:col>
      <xdr:colOff>0</xdr:colOff>
      <xdr:row>81</xdr:row>
      <xdr:rowOff>173737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68</xdr:row>
      <xdr:rowOff>47626</xdr:rowOff>
    </xdr:from>
    <xdr:to>
      <xdr:col>2</xdr:col>
      <xdr:colOff>3810</xdr:colOff>
      <xdr:row>68</xdr:row>
      <xdr:rowOff>164212</xdr:rowOff>
    </xdr:to>
    <xdr:pic>
      <xdr:nvPicPr>
        <xdr:cNvPr id="2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78593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72</xdr:row>
      <xdr:rowOff>47626</xdr:rowOff>
    </xdr:from>
    <xdr:to>
      <xdr:col>2</xdr:col>
      <xdr:colOff>0</xdr:colOff>
      <xdr:row>72</xdr:row>
      <xdr:rowOff>164212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059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76</xdr:row>
      <xdr:rowOff>38101</xdr:rowOff>
    </xdr:from>
    <xdr:to>
      <xdr:col>2</xdr:col>
      <xdr:colOff>0</xdr:colOff>
      <xdr:row>76</xdr:row>
      <xdr:rowOff>154687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0596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77</xdr:row>
      <xdr:rowOff>47626</xdr:rowOff>
    </xdr:from>
    <xdr:to>
      <xdr:col>2</xdr:col>
      <xdr:colOff>0</xdr:colOff>
      <xdr:row>77</xdr:row>
      <xdr:rowOff>164212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269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78</xdr:row>
      <xdr:rowOff>47626</xdr:rowOff>
    </xdr:from>
    <xdr:to>
      <xdr:col>2</xdr:col>
      <xdr:colOff>0</xdr:colOff>
      <xdr:row>78</xdr:row>
      <xdr:rowOff>164212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469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79</xdr:row>
      <xdr:rowOff>57151</xdr:rowOff>
    </xdr:from>
    <xdr:to>
      <xdr:col>2</xdr:col>
      <xdr:colOff>0</xdr:colOff>
      <xdr:row>79</xdr:row>
      <xdr:rowOff>173737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6787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81</xdr:row>
      <xdr:rowOff>57151</xdr:rowOff>
    </xdr:from>
    <xdr:to>
      <xdr:col>2</xdr:col>
      <xdr:colOff>0</xdr:colOff>
      <xdr:row>81</xdr:row>
      <xdr:rowOff>173737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0883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82</xdr:row>
      <xdr:rowOff>57151</xdr:rowOff>
    </xdr:from>
    <xdr:to>
      <xdr:col>2</xdr:col>
      <xdr:colOff>0</xdr:colOff>
      <xdr:row>82</xdr:row>
      <xdr:rowOff>173737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4884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83</xdr:row>
      <xdr:rowOff>57151</xdr:rowOff>
    </xdr:from>
    <xdr:to>
      <xdr:col>2</xdr:col>
      <xdr:colOff>0</xdr:colOff>
      <xdr:row>83</xdr:row>
      <xdr:rowOff>173737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8884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18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18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5889625"/>
          <a:ext cx="0" cy="223871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22021801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22431375"/>
          <a:ext cx="0" cy="203763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73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2445" y="9074073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73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39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3789" y="11273789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445" y="10984006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1258550"/>
          <a:ext cx="18159" cy="22387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14321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300162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14321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340167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57</xdr:row>
      <xdr:rowOff>201083</xdr:rowOff>
    </xdr:from>
    <xdr:to>
      <xdr:col>15</xdr:col>
      <xdr:colOff>167</xdr:colOff>
      <xdr:row>59</xdr:row>
      <xdr:rowOff>2679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5603008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59</xdr:row>
      <xdr:rowOff>190500</xdr:rowOff>
    </xdr:from>
    <xdr:to>
      <xdr:col>15</xdr:col>
      <xdr:colOff>167</xdr:colOff>
      <xdr:row>61</xdr:row>
      <xdr:rowOff>2680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002000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60</xdr:row>
      <xdr:rowOff>190500</xdr:rowOff>
    </xdr:from>
    <xdr:to>
      <xdr:col>15</xdr:col>
      <xdr:colOff>167</xdr:colOff>
      <xdr:row>62</xdr:row>
      <xdr:rowOff>2679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20202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61</xdr:row>
      <xdr:rowOff>190501</xdr:rowOff>
    </xdr:from>
    <xdr:to>
      <xdr:col>15</xdr:col>
      <xdr:colOff>167</xdr:colOff>
      <xdr:row>63</xdr:row>
      <xdr:rowOff>2680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60207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64</xdr:row>
      <xdr:rowOff>190501</xdr:rowOff>
    </xdr:from>
    <xdr:to>
      <xdr:col>15</xdr:col>
      <xdr:colOff>167</xdr:colOff>
      <xdr:row>66</xdr:row>
      <xdr:rowOff>2680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7202151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68</xdr:row>
      <xdr:rowOff>190500</xdr:rowOff>
    </xdr:from>
    <xdr:to>
      <xdr:col>15</xdr:col>
      <xdr:colOff>167</xdr:colOff>
      <xdr:row>70</xdr:row>
      <xdr:rowOff>2680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8002250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69</xdr:row>
      <xdr:rowOff>190500</xdr:rowOff>
    </xdr:from>
    <xdr:to>
      <xdr:col>15</xdr:col>
      <xdr:colOff>167</xdr:colOff>
      <xdr:row>71</xdr:row>
      <xdr:rowOff>2679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840230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73</xdr:row>
      <xdr:rowOff>201084</xdr:rowOff>
    </xdr:from>
    <xdr:to>
      <xdr:col>15</xdr:col>
      <xdr:colOff>167</xdr:colOff>
      <xdr:row>75</xdr:row>
      <xdr:rowOff>2680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9613034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77</xdr:row>
      <xdr:rowOff>190500</xdr:rowOff>
    </xdr:from>
    <xdr:to>
      <xdr:col>15</xdr:col>
      <xdr:colOff>167</xdr:colOff>
      <xdr:row>79</xdr:row>
      <xdr:rowOff>2679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0412075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190500</xdr:rowOff>
    </xdr:from>
    <xdr:to>
      <xdr:col>15</xdr:col>
      <xdr:colOff>167</xdr:colOff>
      <xdr:row>80</xdr:row>
      <xdr:rowOff>203763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0812125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162175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201084</xdr:rowOff>
    </xdr:from>
    <xdr:to>
      <xdr:col>15</xdr:col>
      <xdr:colOff>167</xdr:colOff>
      <xdr:row>87</xdr:row>
      <xdr:rowOff>2680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2632459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190500</xdr:rowOff>
    </xdr:from>
    <xdr:to>
      <xdr:col>15</xdr:col>
      <xdr:colOff>167</xdr:colOff>
      <xdr:row>87</xdr:row>
      <xdr:rowOff>203763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3031450"/>
          <a:ext cx="0" cy="4133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85725</xdr:colOff>
      <xdr:row>0</xdr:row>
      <xdr:rowOff>28575</xdr:rowOff>
    </xdr:from>
    <xdr:to>
      <xdr:col>17</xdr:col>
      <xdr:colOff>586907</xdr:colOff>
      <xdr:row>2</xdr:row>
      <xdr:rowOff>173567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69</xdr:row>
      <xdr:rowOff>41484</xdr:rowOff>
    </xdr:from>
    <xdr:to>
      <xdr:col>2</xdr:col>
      <xdr:colOff>5565</xdr:colOff>
      <xdr:row>69</xdr:row>
      <xdr:rowOff>149016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680" y="153386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73</xdr:row>
      <xdr:rowOff>60534</xdr:rowOff>
    </xdr:from>
    <xdr:to>
      <xdr:col>2</xdr:col>
      <xdr:colOff>5565</xdr:colOff>
      <xdr:row>73</xdr:row>
      <xdr:rowOff>168066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615778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77</xdr:row>
      <xdr:rowOff>51009</xdr:rowOff>
    </xdr:from>
    <xdr:to>
      <xdr:col>2</xdr:col>
      <xdr:colOff>3710</xdr:colOff>
      <xdr:row>77</xdr:row>
      <xdr:rowOff>158541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69483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78</xdr:row>
      <xdr:rowOff>70059</xdr:rowOff>
    </xdr:from>
    <xdr:to>
      <xdr:col>2</xdr:col>
      <xdr:colOff>5565</xdr:colOff>
      <xdr:row>78</xdr:row>
      <xdr:rowOff>177591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71674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79</xdr:row>
      <xdr:rowOff>70059</xdr:rowOff>
    </xdr:from>
    <xdr:to>
      <xdr:col>2</xdr:col>
      <xdr:colOff>3710</xdr:colOff>
      <xdr:row>79</xdr:row>
      <xdr:rowOff>177591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3674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80</xdr:row>
      <xdr:rowOff>60534</xdr:rowOff>
    </xdr:from>
    <xdr:to>
      <xdr:col>2</xdr:col>
      <xdr:colOff>5565</xdr:colOff>
      <xdr:row>80</xdr:row>
      <xdr:rowOff>168066</xdr:rowOff>
    </xdr:to>
    <xdr:pic>
      <xdr:nvPicPr>
        <xdr:cNvPr id="1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557959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82</xdr:row>
      <xdr:rowOff>60534</xdr:rowOff>
    </xdr:from>
    <xdr:to>
      <xdr:col>2</xdr:col>
      <xdr:colOff>3710</xdr:colOff>
      <xdr:row>82</xdr:row>
      <xdr:rowOff>168066</xdr:rowOff>
    </xdr:to>
    <xdr:pic>
      <xdr:nvPicPr>
        <xdr:cNvPr id="1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95800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78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79</xdr:row>
      <xdr:rowOff>51009</xdr:rowOff>
    </xdr:from>
    <xdr:ext cx="796" cy="107532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80</xdr:row>
      <xdr:rowOff>51009</xdr:rowOff>
    </xdr:from>
    <xdr:ext cx="796" cy="107532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83</xdr:row>
      <xdr:rowOff>60534</xdr:rowOff>
    </xdr:from>
    <xdr:to>
      <xdr:col>2</xdr:col>
      <xdr:colOff>5565</xdr:colOff>
      <xdr:row>83</xdr:row>
      <xdr:rowOff>168066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81580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84</xdr:row>
      <xdr:rowOff>60534</xdr:rowOff>
    </xdr:from>
    <xdr:to>
      <xdr:col>2</xdr:col>
      <xdr:colOff>3710</xdr:colOff>
      <xdr:row>84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83580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8839200"/>
          <a:ext cx="276225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12182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9371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83375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1473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2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7473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9474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1474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3474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7475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44</xdr:row>
      <xdr:rowOff>21167</xdr:rowOff>
    </xdr:from>
    <xdr:to>
      <xdr:col>2</xdr:col>
      <xdr:colOff>3342</xdr:colOff>
      <xdr:row>44</xdr:row>
      <xdr:rowOff>173117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617" y="12336992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46</xdr:row>
      <xdr:rowOff>31750</xdr:rowOff>
    </xdr:from>
    <xdr:to>
      <xdr:col>2</xdr:col>
      <xdr:colOff>4067</xdr:colOff>
      <xdr:row>46</xdr:row>
      <xdr:rowOff>183700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27476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48</xdr:row>
      <xdr:rowOff>31750</xdr:rowOff>
    </xdr:from>
    <xdr:to>
      <xdr:col>2</xdr:col>
      <xdr:colOff>4067</xdr:colOff>
      <xdr:row>48</xdr:row>
      <xdr:rowOff>183700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1476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52</xdr:row>
      <xdr:rowOff>31750</xdr:rowOff>
    </xdr:from>
    <xdr:to>
      <xdr:col>2</xdr:col>
      <xdr:colOff>4067</xdr:colOff>
      <xdr:row>52</xdr:row>
      <xdr:rowOff>183700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9477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4127500</xdr:colOff>
      <xdr:row>37</xdr:row>
      <xdr:rowOff>0</xdr:rowOff>
    </xdr:from>
    <xdr:to>
      <xdr:col>18</xdr:col>
      <xdr:colOff>21334</xdr:colOff>
      <xdr:row>38</xdr:row>
      <xdr:rowOff>23846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0915650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41</xdr:row>
      <xdr:rowOff>23846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384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47</xdr:row>
      <xdr:rowOff>31750</xdr:rowOff>
    </xdr:from>
    <xdr:ext cx="891" cy="151950"/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509" y="13006917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3640667</xdr:colOff>
      <xdr:row>49</xdr:row>
      <xdr:rowOff>31750</xdr:rowOff>
    </xdr:from>
    <xdr:ext cx="891" cy="151950"/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509" y="13409083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85</xdr:row>
      <xdr:rowOff>60534</xdr:rowOff>
    </xdr:from>
    <xdr:ext cx="796" cy="107532"/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86</xdr:row>
      <xdr:rowOff>60534</xdr:rowOff>
    </xdr:from>
    <xdr:ext cx="796" cy="107532"/>
    <xdr:pic>
      <xdr:nvPicPr>
        <xdr:cNvPr id="40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87</xdr:row>
      <xdr:rowOff>60534</xdr:rowOff>
    </xdr:from>
    <xdr:ext cx="796" cy="107532"/>
    <xdr:pic>
      <xdr:nvPicPr>
        <xdr:cNvPr id="4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88</xdr:row>
      <xdr:rowOff>60534</xdr:rowOff>
    </xdr:from>
    <xdr:ext cx="796" cy="107532"/>
    <xdr:pic>
      <xdr:nvPicPr>
        <xdr:cNvPr id="4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28575</xdr:rowOff>
    </xdr:from>
    <xdr:to>
      <xdr:col>21</xdr:col>
      <xdr:colOff>220723</xdr:colOff>
      <xdr:row>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7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74</xdr:row>
      <xdr:rowOff>41484</xdr:rowOff>
    </xdr:from>
    <xdr:to>
      <xdr:col>2</xdr:col>
      <xdr:colOff>1321</xdr:colOff>
      <xdr:row>74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45194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78</xdr:row>
      <xdr:rowOff>60534</xdr:rowOff>
    </xdr:from>
    <xdr:to>
      <xdr:col>2</xdr:col>
      <xdr:colOff>8941</xdr:colOff>
      <xdr:row>78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3386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82</xdr:row>
      <xdr:rowOff>51009</xdr:rowOff>
    </xdr:from>
    <xdr:to>
      <xdr:col>2</xdr:col>
      <xdr:colOff>74296</xdr:colOff>
      <xdr:row>82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3292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70059</xdr:rowOff>
    </xdr:from>
    <xdr:to>
      <xdr:col>2</xdr:col>
      <xdr:colOff>8941</xdr:colOff>
      <xdr:row>83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7483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84</xdr:row>
      <xdr:rowOff>70059</xdr:rowOff>
    </xdr:from>
    <xdr:to>
      <xdr:col>2</xdr:col>
      <xdr:colOff>62866</xdr:colOff>
      <xdr:row>84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14838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60534</xdr:rowOff>
    </xdr:from>
    <xdr:to>
      <xdr:col>2</xdr:col>
      <xdr:colOff>273</xdr:colOff>
      <xdr:row>85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87</xdr:row>
      <xdr:rowOff>60534</xdr:rowOff>
    </xdr:from>
    <xdr:to>
      <xdr:col>2</xdr:col>
      <xdr:colOff>62866</xdr:colOff>
      <xdr:row>87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83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7292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129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29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88</xdr:row>
      <xdr:rowOff>60534</xdr:rowOff>
    </xdr:from>
    <xdr:to>
      <xdr:col>2</xdr:col>
      <xdr:colOff>273</xdr:colOff>
      <xdr:row>88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1389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91</xdr:row>
      <xdr:rowOff>0</xdr:rowOff>
    </xdr:from>
    <xdr:to>
      <xdr:col>2</xdr:col>
      <xdr:colOff>62866</xdr:colOff>
      <xdr:row>91</xdr:row>
      <xdr:rowOff>107532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5390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63500</xdr:colOff>
      <xdr:row>30</xdr:row>
      <xdr:rowOff>2286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8839200"/>
          <a:ext cx="276225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63757</xdr:colOff>
      <xdr:row>28</xdr:row>
      <xdr:rowOff>183700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83375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65617</xdr:colOff>
      <xdr:row>30</xdr:row>
      <xdr:rowOff>2286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8839200"/>
          <a:ext cx="276225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61931</xdr:colOff>
      <xdr:row>33</xdr:row>
      <xdr:rowOff>6273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12182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61931</xdr:colOff>
      <xdr:row>37</xdr:row>
      <xdr:rowOff>21513</xdr:rowOff>
    </xdr:to>
    <xdr:pic>
      <xdr:nvPicPr>
        <xdr:cNvPr id="21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9371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1950</xdr:colOff>
      <xdr:row>28</xdr:row>
      <xdr:rowOff>183700</xdr:rowOff>
    </xdr:to>
    <xdr:pic>
      <xdr:nvPicPr>
        <xdr:cNvPr id="2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83375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1950</xdr:colOff>
      <xdr:row>33</xdr:row>
      <xdr:rowOff>183700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1473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1950</xdr:colOff>
      <xdr:row>36</xdr:row>
      <xdr:rowOff>183700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7473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1950</xdr:colOff>
      <xdr:row>37</xdr:row>
      <xdr:rowOff>183700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9474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1950</xdr:colOff>
      <xdr:row>38</xdr:row>
      <xdr:rowOff>183700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1474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1950</xdr:colOff>
      <xdr:row>39</xdr:row>
      <xdr:rowOff>183700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3474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1950</xdr:colOff>
      <xdr:row>41</xdr:row>
      <xdr:rowOff>183700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7475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44</xdr:row>
      <xdr:rowOff>21167</xdr:rowOff>
    </xdr:from>
    <xdr:to>
      <xdr:col>2</xdr:col>
      <xdr:colOff>1225</xdr:colOff>
      <xdr:row>44</xdr:row>
      <xdr:rowOff>173117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617" y="12336992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46</xdr:row>
      <xdr:rowOff>31750</xdr:rowOff>
    </xdr:from>
    <xdr:to>
      <xdr:col>2</xdr:col>
      <xdr:colOff>1950</xdr:colOff>
      <xdr:row>46</xdr:row>
      <xdr:rowOff>183700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27476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48</xdr:row>
      <xdr:rowOff>31750</xdr:rowOff>
    </xdr:from>
    <xdr:to>
      <xdr:col>2</xdr:col>
      <xdr:colOff>1950</xdr:colOff>
      <xdr:row>48</xdr:row>
      <xdr:rowOff>183700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1476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52</xdr:row>
      <xdr:rowOff>31750</xdr:rowOff>
    </xdr:from>
    <xdr:to>
      <xdr:col>2</xdr:col>
      <xdr:colOff>1950</xdr:colOff>
      <xdr:row>52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9477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4127500</xdr:colOff>
      <xdr:row>37</xdr:row>
      <xdr:rowOff>0</xdr:rowOff>
    </xdr:from>
    <xdr:to>
      <xdr:col>25</xdr:col>
      <xdr:colOff>21334</xdr:colOff>
      <xdr:row>38</xdr:row>
      <xdr:rowOff>23846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0915650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41</xdr:row>
      <xdr:rowOff>23846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384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53</xdr:row>
      <xdr:rowOff>31750</xdr:rowOff>
    </xdr:from>
    <xdr:ext cx="4066" cy="15195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834" y="10996083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76200</xdr:colOff>
      <xdr:row>0</xdr:row>
      <xdr:rowOff>38100</xdr:rowOff>
    </xdr:from>
    <xdr:to>
      <xdr:col>20</xdr:col>
      <xdr:colOff>577383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75</xdr:row>
      <xdr:rowOff>41484</xdr:rowOff>
    </xdr:from>
    <xdr:to>
      <xdr:col>2</xdr:col>
      <xdr:colOff>6623</xdr:colOff>
      <xdr:row>75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57196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79</xdr:row>
      <xdr:rowOff>60534</xdr:rowOff>
    </xdr:from>
    <xdr:to>
      <xdr:col>2</xdr:col>
      <xdr:colOff>6623</xdr:colOff>
      <xdr:row>79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65387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51009</xdr:rowOff>
    </xdr:from>
    <xdr:to>
      <xdr:col>2</xdr:col>
      <xdr:colOff>5666</xdr:colOff>
      <xdr:row>83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5293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84</xdr:row>
      <xdr:rowOff>70059</xdr:rowOff>
    </xdr:from>
    <xdr:to>
      <xdr:col>2</xdr:col>
      <xdr:colOff>6623</xdr:colOff>
      <xdr:row>84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70059</xdr:rowOff>
    </xdr:from>
    <xdr:to>
      <xdr:col>2</xdr:col>
      <xdr:colOff>5666</xdr:colOff>
      <xdr:row>85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34853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86</xdr:row>
      <xdr:rowOff>60534</xdr:rowOff>
    </xdr:from>
    <xdr:to>
      <xdr:col>2</xdr:col>
      <xdr:colOff>6623</xdr:colOff>
      <xdr:row>86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5390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88</xdr:row>
      <xdr:rowOff>60534</xdr:rowOff>
    </xdr:from>
    <xdr:to>
      <xdr:col>2</xdr:col>
      <xdr:colOff>5666</xdr:colOff>
      <xdr:row>88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9390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9294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3294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86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5295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91</xdr:row>
      <xdr:rowOff>0</xdr:rowOff>
    </xdr:from>
    <xdr:to>
      <xdr:col>2</xdr:col>
      <xdr:colOff>6623</xdr:colOff>
      <xdr:row>91</xdr:row>
      <xdr:rowOff>107532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93391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91</xdr:row>
      <xdr:rowOff>0</xdr:rowOff>
    </xdr:from>
    <xdr:to>
      <xdr:col>2</xdr:col>
      <xdr:colOff>5666</xdr:colOff>
      <xdr:row>91</xdr:row>
      <xdr:rowOff>107532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97391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44</xdr:row>
      <xdr:rowOff>21167</xdr:rowOff>
    </xdr:from>
    <xdr:to>
      <xdr:col>2</xdr:col>
      <xdr:colOff>3342</xdr:colOff>
      <xdr:row>44</xdr:row>
      <xdr:rowOff>173117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74</xdr:row>
      <xdr:rowOff>41484</xdr:rowOff>
    </xdr:from>
    <xdr:to>
      <xdr:col>2</xdr:col>
      <xdr:colOff>4506</xdr:colOff>
      <xdr:row>74</xdr:row>
      <xdr:rowOff>149016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78</xdr:row>
      <xdr:rowOff>60534</xdr:rowOff>
    </xdr:from>
    <xdr:to>
      <xdr:col>2</xdr:col>
      <xdr:colOff>4506</xdr:colOff>
      <xdr:row>78</xdr:row>
      <xdr:rowOff>168066</xdr:rowOff>
    </xdr:to>
    <xdr:pic>
      <xdr:nvPicPr>
        <xdr:cNvPr id="2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82</xdr:row>
      <xdr:rowOff>51009</xdr:rowOff>
    </xdr:from>
    <xdr:to>
      <xdr:col>2</xdr:col>
      <xdr:colOff>3893</xdr:colOff>
      <xdr:row>82</xdr:row>
      <xdr:rowOff>158541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70059</xdr:rowOff>
    </xdr:from>
    <xdr:to>
      <xdr:col>2</xdr:col>
      <xdr:colOff>4506</xdr:colOff>
      <xdr:row>83</xdr:row>
      <xdr:rowOff>177591</xdr:rowOff>
    </xdr:to>
    <xdr:pic>
      <xdr:nvPicPr>
        <xdr:cNvPr id="2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84</xdr:row>
      <xdr:rowOff>70059</xdr:rowOff>
    </xdr:from>
    <xdr:to>
      <xdr:col>2</xdr:col>
      <xdr:colOff>3893</xdr:colOff>
      <xdr:row>84</xdr:row>
      <xdr:rowOff>177591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60534</xdr:rowOff>
    </xdr:from>
    <xdr:to>
      <xdr:col>2</xdr:col>
      <xdr:colOff>4506</xdr:colOff>
      <xdr:row>85</xdr:row>
      <xdr:rowOff>168066</xdr:rowOff>
    </xdr:to>
    <xdr:pic>
      <xdr:nvPicPr>
        <xdr:cNvPr id="3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87</xdr:row>
      <xdr:rowOff>60534</xdr:rowOff>
    </xdr:from>
    <xdr:to>
      <xdr:col>2</xdr:col>
      <xdr:colOff>3893</xdr:colOff>
      <xdr:row>87</xdr:row>
      <xdr:rowOff>168066</xdr:rowOff>
    </xdr:to>
    <xdr:pic>
      <xdr:nvPicPr>
        <xdr:cNvPr id="3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83</xdr:row>
      <xdr:rowOff>51009</xdr:rowOff>
    </xdr:from>
    <xdr:ext cx="796" cy="107532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88</xdr:row>
      <xdr:rowOff>60534</xdr:rowOff>
    </xdr:from>
    <xdr:to>
      <xdr:col>2</xdr:col>
      <xdr:colOff>4506</xdr:colOff>
      <xdr:row>88</xdr:row>
      <xdr:rowOff>168066</xdr:rowOff>
    </xdr:to>
    <xdr:pic>
      <xdr:nvPicPr>
        <xdr:cNvPr id="3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74</xdr:row>
      <xdr:rowOff>41484</xdr:rowOff>
    </xdr:from>
    <xdr:to>
      <xdr:col>2</xdr:col>
      <xdr:colOff>4506</xdr:colOff>
      <xdr:row>74</xdr:row>
      <xdr:rowOff>149016</xdr:rowOff>
    </xdr:to>
    <xdr:pic>
      <xdr:nvPicPr>
        <xdr:cNvPr id="3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78</xdr:row>
      <xdr:rowOff>60534</xdr:rowOff>
    </xdr:from>
    <xdr:to>
      <xdr:col>2</xdr:col>
      <xdr:colOff>4506</xdr:colOff>
      <xdr:row>78</xdr:row>
      <xdr:rowOff>168066</xdr:rowOff>
    </xdr:to>
    <xdr:pic>
      <xdr:nvPicPr>
        <xdr:cNvPr id="3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82</xdr:row>
      <xdr:rowOff>51009</xdr:rowOff>
    </xdr:from>
    <xdr:to>
      <xdr:col>2</xdr:col>
      <xdr:colOff>3893</xdr:colOff>
      <xdr:row>82</xdr:row>
      <xdr:rowOff>158541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70059</xdr:rowOff>
    </xdr:from>
    <xdr:to>
      <xdr:col>2</xdr:col>
      <xdr:colOff>4506</xdr:colOff>
      <xdr:row>83</xdr:row>
      <xdr:rowOff>177591</xdr:rowOff>
    </xdr:to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84</xdr:row>
      <xdr:rowOff>70059</xdr:rowOff>
    </xdr:from>
    <xdr:to>
      <xdr:col>2</xdr:col>
      <xdr:colOff>3893</xdr:colOff>
      <xdr:row>84</xdr:row>
      <xdr:rowOff>177591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60534</xdr:rowOff>
    </xdr:from>
    <xdr:to>
      <xdr:col>2</xdr:col>
      <xdr:colOff>4506</xdr:colOff>
      <xdr:row>85</xdr:row>
      <xdr:rowOff>168066</xdr:rowOff>
    </xdr:to>
    <xdr:pic>
      <xdr:nvPicPr>
        <xdr:cNvPr id="41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87</xdr:row>
      <xdr:rowOff>60534</xdr:rowOff>
    </xdr:from>
    <xdr:to>
      <xdr:col>2</xdr:col>
      <xdr:colOff>3893</xdr:colOff>
      <xdr:row>87</xdr:row>
      <xdr:rowOff>168066</xdr:rowOff>
    </xdr:to>
    <xdr:pic>
      <xdr:nvPicPr>
        <xdr:cNvPr id="4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83</xdr:row>
      <xdr:rowOff>51009</xdr:rowOff>
    </xdr:from>
    <xdr:ext cx="796" cy="107532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88</xdr:row>
      <xdr:rowOff>60534</xdr:rowOff>
    </xdr:from>
    <xdr:to>
      <xdr:col>2</xdr:col>
      <xdr:colOff>4506</xdr:colOff>
      <xdr:row>88</xdr:row>
      <xdr:rowOff>168066</xdr:rowOff>
    </xdr:to>
    <xdr:pic>
      <xdr:nvPicPr>
        <xdr:cNvPr id="4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4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4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4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5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5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6861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5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661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5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861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5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251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5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451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5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8519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44</xdr:row>
      <xdr:rowOff>21167</xdr:rowOff>
    </xdr:from>
    <xdr:to>
      <xdr:col>2</xdr:col>
      <xdr:colOff>3342</xdr:colOff>
      <xdr:row>44</xdr:row>
      <xdr:rowOff>173117</xdr:rowOff>
    </xdr:to>
    <xdr:pic>
      <xdr:nvPicPr>
        <xdr:cNvPr id="5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46</xdr:row>
      <xdr:rowOff>31750</xdr:rowOff>
    </xdr:from>
    <xdr:to>
      <xdr:col>2</xdr:col>
      <xdr:colOff>4067</xdr:colOff>
      <xdr:row>46</xdr:row>
      <xdr:rowOff>183700</xdr:rowOff>
    </xdr:to>
    <xdr:pic>
      <xdr:nvPicPr>
        <xdr:cNvPr id="6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9861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48</xdr:row>
      <xdr:rowOff>31750</xdr:rowOff>
    </xdr:from>
    <xdr:to>
      <xdr:col>2</xdr:col>
      <xdr:colOff>4067</xdr:colOff>
      <xdr:row>48</xdr:row>
      <xdr:rowOff>183700</xdr:rowOff>
    </xdr:to>
    <xdr:pic>
      <xdr:nvPicPr>
        <xdr:cNvPr id="6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02616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52</xdr:row>
      <xdr:rowOff>31750</xdr:rowOff>
    </xdr:from>
    <xdr:to>
      <xdr:col>2</xdr:col>
      <xdr:colOff>4067</xdr:colOff>
      <xdr:row>52</xdr:row>
      <xdr:rowOff>183700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0617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7829550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53</xdr:row>
      <xdr:rowOff>31750</xdr:rowOff>
    </xdr:from>
    <xdr:ext cx="4066" cy="151950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25220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"/>
  <sheetViews>
    <sheetView workbookViewId="0">
      <selection activeCell="K27" sqref="K27"/>
    </sheetView>
  </sheetViews>
  <sheetFormatPr defaultRowHeight="15" x14ac:dyDescent="0.25"/>
  <cols>
    <col min="1" max="1" width="18.5703125" customWidth="1"/>
    <col min="2" max="2" width="25.8554687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 x14ac:dyDescent="0.35">
      <c r="A1" s="483" t="s">
        <v>231</v>
      </c>
      <c r="B1" s="484"/>
      <c r="C1" s="484"/>
      <c r="D1" s="484"/>
      <c r="E1" s="484"/>
      <c r="F1" s="484"/>
      <c r="G1" s="484"/>
      <c r="H1" s="484"/>
      <c r="I1" s="484"/>
    </row>
    <row r="2" spans="1:9" ht="23.25" x14ac:dyDescent="0.35">
      <c r="A2" s="61"/>
      <c r="B2" s="62"/>
      <c r="C2" s="62"/>
      <c r="D2" s="62"/>
      <c r="E2" s="62"/>
      <c r="F2" s="62"/>
      <c r="G2" s="62"/>
      <c r="H2" s="62"/>
      <c r="I2" s="63"/>
    </row>
    <row r="3" spans="1:9" ht="15.75" x14ac:dyDescent="0.25">
      <c r="A3" s="485" t="s">
        <v>576</v>
      </c>
      <c r="B3" s="486"/>
      <c r="C3" s="486"/>
      <c r="D3" s="486"/>
      <c r="E3" s="486"/>
      <c r="F3" s="486"/>
      <c r="G3" s="486"/>
      <c r="H3" s="486"/>
      <c r="I3" s="486"/>
    </row>
    <row r="4" spans="1:9" ht="15.75" x14ac:dyDescent="0.25">
      <c r="A4" s="27" t="s">
        <v>33</v>
      </c>
      <c r="B4" s="27" t="s">
        <v>34</v>
      </c>
      <c r="C4" s="27" t="s">
        <v>35</v>
      </c>
      <c r="D4" s="27" t="s">
        <v>36</v>
      </c>
      <c r="E4" s="28"/>
      <c r="F4" s="27" t="s">
        <v>33</v>
      </c>
      <c r="G4" s="27"/>
      <c r="H4" s="27" t="s">
        <v>35</v>
      </c>
      <c r="I4" s="27" t="s">
        <v>36</v>
      </c>
    </row>
    <row r="5" spans="1:9" ht="15.75" x14ac:dyDescent="0.25">
      <c r="A5" s="27">
        <v>1003</v>
      </c>
      <c r="B5" s="27" t="s">
        <v>37</v>
      </c>
      <c r="C5" s="27" t="s">
        <v>38</v>
      </c>
      <c r="D5" s="29">
        <v>450</v>
      </c>
      <c r="E5" s="28"/>
      <c r="F5" s="27">
        <v>901</v>
      </c>
      <c r="G5" s="27" t="s">
        <v>68</v>
      </c>
      <c r="H5" s="27" t="s">
        <v>38</v>
      </c>
      <c r="I5" s="29">
        <v>640</v>
      </c>
    </row>
    <row r="6" spans="1:9" ht="15.75" x14ac:dyDescent="0.25">
      <c r="A6" s="27">
        <v>10</v>
      </c>
      <c r="B6" s="27"/>
      <c r="C6" s="27" t="s">
        <v>38</v>
      </c>
      <c r="D6" s="29">
        <v>640</v>
      </c>
      <c r="E6" s="28"/>
      <c r="F6" s="27">
        <v>9601</v>
      </c>
      <c r="G6" s="27" t="s">
        <v>39</v>
      </c>
      <c r="H6" s="27" t="s">
        <v>38</v>
      </c>
      <c r="I6" s="29">
        <v>640</v>
      </c>
    </row>
    <row r="7" spans="1:9" ht="15.75" x14ac:dyDescent="0.25">
      <c r="A7" s="27">
        <v>4020</v>
      </c>
      <c r="B7" s="27" t="s">
        <v>40</v>
      </c>
      <c r="C7" s="27" t="s">
        <v>38</v>
      </c>
      <c r="D7" s="29">
        <v>640</v>
      </c>
      <c r="E7" s="28"/>
      <c r="F7" s="27">
        <v>50</v>
      </c>
      <c r="G7" s="27" t="s">
        <v>41</v>
      </c>
      <c r="H7" s="27" t="s">
        <v>38</v>
      </c>
      <c r="I7" s="29">
        <v>640</v>
      </c>
    </row>
    <row r="8" spans="1:9" ht="15.75" x14ac:dyDescent="0.25">
      <c r="A8" s="27">
        <v>4197</v>
      </c>
      <c r="B8" s="27" t="s">
        <v>42</v>
      </c>
      <c r="C8" s="27" t="s">
        <v>38</v>
      </c>
      <c r="D8" s="29">
        <v>640</v>
      </c>
      <c r="E8" s="28"/>
      <c r="F8" s="27">
        <v>981</v>
      </c>
      <c r="G8" s="27" t="s">
        <v>232</v>
      </c>
      <c r="H8" s="27" t="s">
        <v>38</v>
      </c>
      <c r="I8" s="29">
        <v>640</v>
      </c>
    </row>
    <row r="9" spans="1:9" ht="15.75" x14ac:dyDescent="0.25">
      <c r="A9" s="27">
        <v>4620</v>
      </c>
      <c r="B9" s="27" t="s">
        <v>43</v>
      </c>
      <c r="C9" s="27" t="s">
        <v>38</v>
      </c>
      <c r="D9" s="29">
        <v>640</v>
      </c>
      <c r="E9" s="28"/>
      <c r="F9" s="27">
        <v>199</v>
      </c>
      <c r="G9" s="27" t="s">
        <v>44</v>
      </c>
      <c r="H9" s="27" t="s">
        <v>38</v>
      </c>
      <c r="I9" s="29">
        <v>640</v>
      </c>
    </row>
    <row r="10" spans="1:9" ht="15.75" x14ac:dyDescent="0.25">
      <c r="A10" s="27">
        <v>3001</v>
      </c>
      <c r="B10" s="27" t="s">
        <v>45</v>
      </c>
      <c r="C10" s="27" t="s">
        <v>38</v>
      </c>
      <c r="D10" s="29">
        <v>640</v>
      </c>
      <c r="E10" s="28"/>
      <c r="F10" s="27">
        <v>309</v>
      </c>
      <c r="G10" s="27" t="s">
        <v>46</v>
      </c>
      <c r="H10" s="27" t="s">
        <v>38</v>
      </c>
      <c r="I10" s="29">
        <v>640</v>
      </c>
    </row>
    <row r="11" spans="1:9" ht="15.75" x14ac:dyDescent="0.25">
      <c r="A11" s="27">
        <v>237</v>
      </c>
      <c r="B11" s="27" t="s">
        <v>233</v>
      </c>
      <c r="C11" s="27" t="s">
        <v>38</v>
      </c>
      <c r="D11" s="29">
        <v>640</v>
      </c>
      <c r="E11" s="28"/>
      <c r="F11" s="27">
        <v>518</v>
      </c>
      <c r="G11" s="27" t="s">
        <v>47</v>
      </c>
      <c r="H11" s="27" t="s">
        <v>38</v>
      </c>
      <c r="I11" s="29">
        <v>640</v>
      </c>
    </row>
    <row r="12" spans="1:9" ht="15.75" x14ac:dyDescent="0.25">
      <c r="A12" s="27">
        <v>502</v>
      </c>
      <c r="B12" s="27"/>
      <c r="C12" s="27" t="s">
        <v>38</v>
      </c>
      <c r="D12" s="29">
        <v>640</v>
      </c>
      <c r="E12" s="28"/>
      <c r="F12" s="27">
        <v>200</v>
      </c>
      <c r="G12" s="27" t="s">
        <v>234</v>
      </c>
      <c r="H12" s="27" t="s">
        <v>38</v>
      </c>
      <c r="I12" s="29">
        <v>640</v>
      </c>
    </row>
    <row r="13" spans="1:9" ht="15.75" x14ac:dyDescent="0.25">
      <c r="A13" s="27">
        <v>947</v>
      </c>
      <c r="B13" s="27"/>
      <c r="C13" s="27" t="s">
        <v>38</v>
      </c>
      <c r="D13" s="29">
        <v>640</v>
      </c>
      <c r="E13" s="28"/>
      <c r="F13" s="27">
        <v>571</v>
      </c>
      <c r="G13" s="27"/>
      <c r="H13" s="27" t="s">
        <v>38</v>
      </c>
      <c r="I13" s="29">
        <v>640</v>
      </c>
    </row>
    <row r="14" spans="1:9" ht="15.75" x14ac:dyDescent="0.25">
      <c r="A14" s="27">
        <v>2008</v>
      </c>
      <c r="B14" s="27" t="s">
        <v>48</v>
      </c>
      <c r="C14" s="27" t="s">
        <v>38</v>
      </c>
      <c r="D14" s="29">
        <v>640</v>
      </c>
      <c r="E14" s="28"/>
      <c r="F14" s="27">
        <v>117</v>
      </c>
      <c r="G14" s="27"/>
      <c r="H14" s="27" t="s">
        <v>38</v>
      </c>
      <c r="I14" s="29">
        <v>640</v>
      </c>
    </row>
    <row r="15" spans="1:9" ht="15.75" x14ac:dyDescent="0.25">
      <c r="A15" s="27">
        <v>490</v>
      </c>
      <c r="B15" s="27"/>
      <c r="C15" s="27" t="s">
        <v>38</v>
      </c>
      <c r="D15" s="29">
        <v>640</v>
      </c>
      <c r="E15" s="28"/>
      <c r="F15" s="27">
        <v>165</v>
      </c>
      <c r="G15" s="27"/>
      <c r="H15" s="27" t="s">
        <v>38</v>
      </c>
      <c r="I15" s="29">
        <v>640</v>
      </c>
    </row>
    <row r="16" spans="1:9" ht="15.75" x14ac:dyDescent="0.25">
      <c r="A16" s="27">
        <v>2001</v>
      </c>
      <c r="B16" s="27" t="s">
        <v>49</v>
      </c>
      <c r="C16" s="27" t="s">
        <v>38</v>
      </c>
      <c r="D16" s="29">
        <v>640</v>
      </c>
      <c r="E16" s="28"/>
      <c r="F16" s="27">
        <v>2303</v>
      </c>
      <c r="G16" s="27" t="s">
        <v>235</v>
      </c>
      <c r="H16" s="27" t="s">
        <v>38</v>
      </c>
      <c r="I16" s="29">
        <v>670</v>
      </c>
    </row>
    <row r="17" spans="1:9" ht="15.75" x14ac:dyDescent="0.25">
      <c r="A17" s="27">
        <v>7030</v>
      </c>
      <c r="B17" s="27" t="s">
        <v>50</v>
      </c>
      <c r="C17" s="27" t="s">
        <v>38</v>
      </c>
      <c r="D17" s="29">
        <v>640</v>
      </c>
      <c r="E17" s="28"/>
      <c r="F17" s="27">
        <v>2311</v>
      </c>
      <c r="G17" s="27"/>
      <c r="H17" s="27" t="s">
        <v>38</v>
      </c>
      <c r="I17" s="29">
        <v>670</v>
      </c>
    </row>
    <row r="18" spans="1:9" ht="15.75" x14ac:dyDescent="0.25">
      <c r="A18" s="27">
        <v>7144</v>
      </c>
      <c r="B18" s="27"/>
      <c r="C18" s="27" t="s">
        <v>38</v>
      </c>
      <c r="D18" s="29">
        <v>640</v>
      </c>
      <c r="E18" s="28"/>
      <c r="F18" s="27" t="s">
        <v>51</v>
      </c>
      <c r="G18" s="27" t="s">
        <v>37</v>
      </c>
      <c r="H18" s="27" t="s">
        <v>38</v>
      </c>
      <c r="I18" s="29">
        <v>745</v>
      </c>
    </row>
    <row r="19" spans="1:9" ht="15.75" x14ac:dyDescent="0.25">
      <c r="A19" s="27">
        <v>6008</v>
      </c>
      <c r="B19" s="27" t="s">
        <v>236</v>
      </c>
      <c r="C19" s="27" t="s">
        <v>38</v>
      </c>
      <c r="D19" s="29">
        <v>640</v>
      </c>
      <c r="E19" s="28"/>
      <c r="F19" s="27" t="s">
        <v>52</v>
      </c>
      <c r="G19" s="27"/>
      <c r="H19" s="27" t="s">
        <v>38</v>
      </c>
      <c r="I19" s="29">
        <v>745</v>
      </c>
    </row>
    <row r="20" spans="1:9" ht="15.75" x14ac:dyDescent="0.25">
      <c r="A20" s="27">
        <v>565</v>
      </c>
      <c r="B20" s="27"/>
      <c r="C20" s="27" t="s">
        <v>38</v>
      </c>
      <c r="D20" s="29">
        <v>640</v>
      </c>
      <c r="E20" s="28"/>
      <c r="F20" s="27" t="s">
        <v>54</v>
      </c>
      <c r="G20" s="27" t="s">
        <v>237</v>
      </c>
      <c r="H20" s="27" t="s">
        <v>38</v>
      </c>
      <c r="I20" s="29">
        <v>770</v>
      </c>
    </row>
    <row r="21" spans="1:9" ht="15.75" x14ac:dyDescent="0.25">
      <c r="A21" s="27">
        <v>604</v>
      </c>
      <c r="B21" s="27" t="s">
        <v>53</v>
      </c>
      <c r="C21" s="27" t="s">
        <v>38</v>
      </c>
      <c r="D21" s="29">
        <v>640</v>
      </c>
      <c r="E21" s="28"/>
      <c r="F21" s="27">
        <v>2307</v>
      </c>
      <c r="G21" s="27"/>
      <c r="H21" s="27" t="s">
        <v>38</v>
      </c>
      <c r="I21" s="29">
        <v>770</v>
      </c>
    </row>
    <row r="22" spans="1:9" ht="15.75" x14ac:dyDescent="0.25">
      <c r="A22" s="27"/>
      <c r="B22" s="27"/>
      <c r="C22" s="27"/>
      <c r="D22" s="29"/>
      <c r="E22" s="28"/>
      <c r="F22" s="27">
        <v>250048</v>
      </c>
      <c r="G22" s="27" t="s">
        <v>356</v>
      </c>
      <c r="H22" s="27" t="s">
        <v>38</v>
      </c>
      <c r="I22" s="29">
        <v>770</v>
      </c>
    </row>
    <row r="23" spans="1:9" ht="15.75" x14ac:dyDescent="0.25">
      <c r="A23" s="27">
        <v>491</v>
      </c>
      <c r="B23" s="27"/>
      <c r="C23" s="27" t="s">
        <v>38</v>
      </c>
      <c r="D23" s="29">
        <v>640</v>
      </c>
      <c r="E23" s="28"/>
      <c r="F23" s="27" t="s">
        <v>57</v>
      </c>
      <c r="G23" s="27"/>
      <c r="H23" s="27" t="s">
        <v>38</v>
      </c>
      <c r="I23" s="29">
        <v>895</v>
      </c>
    </row>
    <row r="24" spans="1:9" ht="15.75" x14ac:dyDescent="0.25">
      <c r="A24" s="27">
        <v>776</v>
      </c>
      <c r="B24" s="27"/>
      <c r="C24" s="27" t="s">
        <v>38</v>
      </c>
      <c r="D24" s="29">
        <v>640</v>
      </c>
      <c r="E24" s="28"/>
      <c r="F24" s="27" t="s">
        <v>55</v>
      </c>
      <c r="G24" s="27"/>
      <c r="H24" s="27" t="s">
        <v>38</v>
      </c>
      <c r="I24" s="29">
        <v>1020</v>
      </c>
    </row>
    <row r="25" spans="1:9" ht="15.75" x14ac:dyDescent="0.25">
      <c r="A25" s="27">
        <v>6002</v>
      </c>
      <c r="B25" s="27" t="s">
        <v>56</v>
      </c>
      <c r="C25" s="27" t="s">
        <v>38</v>
      </c>
      <c r="D25" s="29">
        <v>640</v>
      </c>
      <c r="E25" s="28"/>
      <c r="F25" s="27" t="s">
        <v>58</v>
      </c>
      <c r="G25" s="27"/>
      <c r="H25" s="27" t="s">
        <v>38</v>
      </c>
      <c r="I25" s="29">
        <v>1082</v>
      </c>
    </row>
    <row r="26" spans="1:9" ht="15.75" x14ac:dyDescent="0.25">
      <c r="A26" s="27">
        <v>6011</v>
      </c>
      <c r="B26" s="27"/>
      <c r="C26" s="27" t="s">
        <v>38</v>
      </c>
      <c r="D26" s="29">
        <v>640</v>
      </c>
      <c r="E26" s="28"/>
      <c r="F26" s="27" t="s">
        <v>59</v>
      </c>
      <c r="G26" s="27"/>
      <c r="H26" s="27" t="s">
        <v>38</v>
      </c>
      <c r="I26" s="29">
        <v>1082</v>
      </c>
    </row>
    <row r="27" spans="1:9" ht="15.75" x14ac:dyDescent="0.25">
      <c r="A27" s="27">
        <v>303</v>
      </c>
      <c r="B27" s="27" t="s">
        <v>60</v>
      </c>
      <c r="C27" s="27" t="s">
        <v>38</v>
      </c>
      <c r="D27" s="29">
        <v>640</v>
      </c>
      <c r="E27" s="28"/>
      <c r="F27" s="27" t="s">
        <v>61</v>
      </c>
      <c r="G27" s="27"/>
      <c r="H27" s="27" t="s">
        <v>38</v>
      </c>
      <c r="I27" s="29">
        <v>1082</v>
      </c>
    </row>
    <row r="28" spans="1:9" ht="15.75" x14ac:dyDescent="0.25">
      <c r="A28" s="27">
        <v>5032</v>
      </c>
      <c r="B28" s="27"/>
      <c r="C28" s="27" t="s">
        <v>38</v>
      </c>
      <c r="D28" s="29">
        <v>640</v>
      </c>
      <c r="E28" s="28"/>
      <c r="F28" s="27">
        <v>6040006</v>
      </c>
      <c r="G28" s="27" t="s">
        <v>69</v>
      </c>
      <c r="H28" s="27" t="s">
        <v>38</v>
      </c>
      <c r="I28" s="29">
        <v>1220</v>
      </c>
    </row>
    <row r="29" spans="1:9" ht="15.75" x14ac:dyDescent="0.25">
      <c r="A29" s="27">
        <v>7162</v>
      </c>
      <c r="B29" s="27"/>
      <c r="C29" s="27" t="s">
        <v>38</v>
      </c>
      <c r="D29" s="29">
        <v>640</v>
      </c>
      <c r="E29" s="28"/>
      <c r="F29" s="27">
        <v>6040008</v>
      </c>
      <c r="G29" s="27" t="s">
        <v>69</v>
      </c>
      <c r="H29" s="27" t="s">
        <v>38</v>
      </c>
      <c r="I29" s="29">
        <v>1220</v>
      </c>
    </row>
    <row r="30" spans="1:9" ht="15.75" x14ac:dyDescent="0.25">
      <c r="A30" s="27">
        <v>834</v>
      </c>
      <c r="B30" s="27" t="s">
        <v>63</v>
      </c>
      <c r="C30" s="27" t="s">
        <v>38</v>
      </c>
      <c r="D30" s="29">
        <v>640</v>
      </c>
      <c r="E30" s="28"/>
      <c r="F30" s="27">
        <v>6040010</v>
      </c>
      <c r="G30" s="27" t="s">
        <v>69</v>
      </c>
      <c r="H30" s="27" t="s">
        <v>38</v>
      </c>
      <c r="I30" s="29">
        <v>1220</v>
      </c>
    </row>
    <row r="31" spans="1:9" ht="15.75" x14ac:dyDescent="0.25">
      <c r="A31" s="27">
        <v>8020</v>
      </c>
      <c r="B31" s="27" t="s">
        <v>65</v>
      </c>
      <c r="C31" s="27" t="s">
        <v>38</v>
      </c>
      <c r="D31" s="29">
        <v>640</v>
      </c>
      <c r="E31" s="28"/>
      <c r="F31" s="27">
        <v>6040015</v>
      </c>
      <c r="G31" s="27" t="s">
        <v>69</v>
      </c>
      <c r="H31" s="27" t="s">
        <v>38</v>
      </c>
      <c r="I31" s="29">
        <v>1220</v>
      </c>
    </row>
    <row r="32" spans="1:9" ht="15.75" x14ac:dyDescent="0.25">
      <c r="A32" s="27">
        <v>168</v>
      </c>
      <c r="B32" s="27" t="s">
        <v>237</v>
      </c>
      <c r="C32" s="27" t="s">
        <v>38</v>
      </c>
      <c r="D32" s="29">
        <v>640</v>
      </c>
      <c r="E32" s="28"/>
      <c r="F32" s="27">
        <v>6060003</v>
      </c>
      <c r="G32" s="27" t="s">
        <v>69</v>
      </c>
      <c r="H32" s="27" t="s">
        <v>38</v>
      </c>
      <c r="I32" s="29">
        <v>1220</v>
      </c>
    </row>
    <row r="34" spans="1:9" x14ac:dyDescent="0.25">
      <c r="A34" s="30" t="s">
        <v>70</v>
      </c>
      <c r="B34" s="30"/>
      <c r="C34" s="30"/>
      <c r="D34" s="30"/>
      <c r="E34" s="30"/>
      <c r="F34" s="30"/>
      <c r="G34" s="30"/>
      <c r="H34" s="30"/>
      <c r="I34" s="30"/>
    </row>
    <row r="35" spans="1:9" x14ac:dyDescent="0.25">
      <c r="A35" s="30" t="s">
        <v>71</v>
      </c>
      <c r="B35" s="31"/>
      <c r="C35" s="31"/>
      <c r="D35" s="31"/>
      <c r="E35" s="31"/>
      <c r="F35" s="31"/>
      <c r="G35" s="31"/>
      <c r="H35" s="31"/>
      <c r="I35" s="31"/>
    </row>
    <row r="36" spans="1:9" x14ac:dyDescent="0.25">
      <c r="A36" s="30" t="s">
        <v>72</v>
      </c>
      <c r="B36" s="31"/>
      <c r="C36" s="31"/>
      <c r="D36" s="31"/>
      <c r="E36" s="31"/>
      <c r="F36" s="32"/>
      <c r="G36" s="487" t="s">
        <v>73</v>
      </c>
      <c r="H36" s="488"/>
      <c r="I36" s="489"/>
    </row>
    <row r="37" spans="1:9" x14ac:dyDescent="0.25">
      <c r="A37" s="33" t="s">
        <v>74</v>
      </c>
      <c r="B37" s="31"/>
      <c r="C37" s="31"/>
      <c r="D37" s="31"/>
      <c r="E37" s="31"/>
      <c r="F37" s="31"/>
      <c r="G37" s="34"/>
      <c r="H37" s="35" t="s">
        <v>75</v>
      </c>
      <c r="I37" s="35" t="s">
        <v>76</v>
      </c>
    </row>
    <row r="38" spans="1:9" x14ac:dyDescent="0.25">
      <c r="A38" s="33" t="s">
        <v>242</v>
      </c>
      <c r="E38" s="36"/>
      <c r="G38" s="37" t="s">
        <v>77</v>
      </c>
      <c r="H38" s="38">
        <v>0.35</v>
      </c>
      <c r="I38" s="38">
        <v>2</v>
      </c>
    </row>
    <row r="39" spans="1:9" x14ac:dyDescent="0.25">
      <c r="A39" s="33" t="s">
        <v>243</v>
      </c>
      <c r="B39" s="39"/>
      <c r="C39" s="39"/>
      <c r="D39" s="36"/>
      <c r="E39" s="40"/>
      <c r="F39" s="40"/>
      <c r="G39" s="37" t="s">
        <v>78</v>
      </c>
      <c r="H39" s="38">
        <v>0.3</v>
      </c>
      <c r="I39" s="38">
        <v>2.2999999999999998</v>
      </c>
    </row>
    <row r="40" spans="1:9" x14ac:dyDescent="0.25">
      <c r="A40" s="33" t="s">
        <v>244</v>
      </c>
      <c r="B40" s="41"/>
      <c r="C40" s="36"/>
      <c r="D40" s="42"/>
      <c r="E40" s="42"/>
      <c r="F40" s="42"/>
      <c r="G40" s="37" t="s">
        <v>79</v>
      </c>
      <c r="H40" s="38" t="s">
        <v>80</v>
      </c>
      <c r="I40" s="38">
        <v>4</v>
      </c>
    </row>
    <row r="41" spans="1:9" x14ac:dyDescent="0.25">
      <c r="A41" s="45" t="s">
        <v>245</v>
      </c>
      <c r="B41" s="41"/>
      <c r="C41" s="36"/>
      <c r="D41" s="42"/>
      <c r="E41" s="42"/>
      <c r="F41" s="42"/>
      <c r="G41" s="43"/>
      <c r="H41" s="44"/>
      <c r="I41" s="44"/>
    </row>
    <row r="42" spans="1:9" x14ac:dyDescent="0.25">
      <c r="A42" s="30" t="s">
        <v>591</v>
      </c>
      <c r="B42" s="41"/>
      <c r="C42" s="36" t="s">
        <v>593</v>
      </c>
      <c r="D42" s="42"/>
      <c r="E42" s="42"/>
      <c r="F42" s="42"/>
      <c r="G42" s="43"/>
      <c r="H42" s="44"/>
      <c r="I42" s="44"/>
    </row>
    <row r="43" spans="1:9" x14ac:dyDescent="0.25">
      <c r="A43" s="30" t="s">
        <v>592</v>
      </c>
      <c r="B43" s="41"/>
      <c r="C43" s="36" t="s">
        <v>594</v>
      </c>
      <c r="D43" s="42"/>
      <c r="E43" s="42"/>
      <c r="F43" s="42"/>
      <c r="G43" s="43"/>
      <c r="H43" s="44"/>
      <c r="I43" s="44"/>
    </row>
    <row r="44" spans="1:9" x14ac:dyDescent="0.25">
      <c r="A44" s="45" t="s">
        <v>238</v>
      </c>
      <c r="B44" s="46"/>
      <c r="C44" s="36"/>
      <c r="D44" s="42"/>
      <c r="E44" s="42"/>
      <c r="F44" s="42"/>
    </row>
    <row r="45" spans="1:9" x14ac:dyDescent="0.25">
      <c r="A45" s="45" t="s">
        <v>562</v>
      </c>
      <c r="B45" s="46"/>
      <c r="C45" s="36"/>
      <c r="D45" s="42"/>
      <c r="E45" s="42"/>
      <c r="F45" s="42"/>
    </row>
    <row r="46" spans="1:9" x14ac:dyDescent="0.25">
      <c r="A46" s="369" t="s">
        <v>563</v>
      </c>
      <c r="B46" s="370"/>
      <c r="C46" s="36"/>
      <c r="D46" s="42"/>
      <c r="E46" s="42"/>
      <c r="F46" s="42"/>
    </row>
    <row r="47" spans="1:9" x14ac:dyDescent="0.25">
      <c r="A47" s="369" t="s">
        <v>564</v>
      </c>
      <c r="B47" s="370"/>
      <c r="C47" s="36"/>
      <c r="I47" s="47"/>
    </row>
    <row r="48" spans="1:9" ht="15.75" x14ac:dyDescent="0.25">
      <c r="A48" s="371" t="s">
        <v>565</v>
      </c>
      <c r="B48" s="23"/>
      <c r="C48" s="11"/>
    </row>
    <row r="50" spans="1:8" x14ac:dyDescent="0.25">
      <c r="A50" s="490" t="s">
        <v>81</v>
      </c>
      <c r="B50" s="490"/>
      <c r="C50" s="490"/>
      <c r="D50" s="490"/>
      <c r="E50" s="490"/>
      <c r="F50" s="490"/>
      <c r="G50" s="490"/>
      <c r="H50" s="490"/>
    </row>
  </sheetData>
  <mergeCells count="4">
    <mergeCell ref="A1:I1"/>
    <mergeCell ref="A3:I3"/>
    <mergeCell ref="G36:I36"/>
    <mergeCell ref="A50:H50"/>
  </mergeCells>
  <pageMargins left="0.7" right="0.7" top="0.75" bottom="0.75" header="0.3" footer="0.3"/>
  <pageSetup paperSize="9" scale="7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0"/>
  <sheetViews>
    <sheetView topLeftCell="A79" zoomScale="90" zoomScaleNormal="90" workbookViewId="0">
      <selection activeCell="C97" sqref="C97:R98"/>
    </sheetView>
  </sheetViews>
  <sheetFormatPr defaultRowHeight="15" x14ac:dyDescent="0.25"/>
  <cols>
    <col min="1" max="1" width="3.7109375" customWidth="1"/>
    <col min="2" max="2" width="37" customWidth="1"/>
    <col min="3" max="3" width="11.5703125" customWidth="1"/>
  </cols>
  <sheetData>
    <row r="1" spans="1:33" ht="18" x14ac:dyDescent="0.25">
      <c r="A1" s="516" t="s">
        <v>278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</row>
    <row r="2" spans="1:33" ht="21" x14ac:dyDescent="0.35">
      <c r="Q2" s="483"/>
      <c r="R2" s="483"/>
    </row>
    <row r="3" spans="1:33" ht="16.5" thickBot="1" x14ac:dyDescent="0.3">
      <c r="B3" s="643" t="s">
        <v>576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</row>
    <row r="4" spans="1:33" ht="25.5" customHeight="1" thickBot="1" x14ac:dyDescent="0.3">
      <c r="A4" s="557"/>
      <c r="B4" s="521" t="s">
        <v>1</v>
      </c>
      <c r="C4" s="639" t="s">
        <v>2</v>
      </c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2"/>
      <c r="AE4" s="580" t="s">
        <v>547</v>
      </c>
      <c r="AF4" s="581"/>
    </row>
    <row r="5" spans="1:33" ht="26.25" thickBot="1" x14ac:dyDescent="0.3">
      <c r="A5" s="558"/>
      <c r="B5" s="522"/>
      <c r="C5" s="280">
        <v>0.3</v>
      </c>
      <c r="D5" s="230">
        <v>0.4</v>
      </c>
      <c r="E5" s="230">
        <v>0.5</v>
      </c>
      <c r="F5" s="230">
        <v>0.6</v>
      </c>
      <c r="G5" s="230">
        <v>0.7</v>
      </c>
      <c r="H5" s="230">
        <v>0.8</v>
      </c>
      <c r="I5" s="230">
        <v>0.9</v>
      </c>
      <c r="J5" s="230">
        <v>1</v>
      </c>
      <c r="K5" s="230">
        <v>1.1000000000000001</v>
      </c>
      <c r="L5" s="230">
        <v>1.2</v>
      </c>
      <c r="M5" s="230">
        <v>1.3</v>
      </c>
      <c r="N5" s="230">
        <v>1.4</v>
      </c>
      <c r="O5" s="230">
        <v>1.5</v>
      </c>
      <c r="P5" s="230">
        <v>1.6</v>
      </c>
      <c r="Q5" s="230">
        <v>1.7</v>
      </c>
      <c r="R5" s="230">
        <v>1.8</v>
      </c>
      <c r="S5" s="230">
        <v>1.9</v>
      </c>
      <c r="T5" s="230">
        <v>2</v>
      </c>
      <c r="U5" s="230">
        <v>2.1</v>
      </c>
      <c r="V5" s="230">
        <v>2.2000000000000002</v>
      </c>
      <c r="W5" s="230">
        <v>2.2999999999999998</v>
      </c>
      <c r="X5" s="230">
        <v>2.4</v>
      </c>
      <c r="Y5" s="231">
        <v>2.5</v>
      </c>
      <c r="Z5" s="231">
        <v>2.6</v>
      </c>
      <c r="AA5" s="231">
        <v>2.7</v>
      </c>
      <c r="AB5" s="231">
        <v>2.8</v>
      </c>
      <c r="AC5" s="231">
        <v>2.9</v>
      </c>
      <c r="AD5" s="231">
        <v>3</v>
      </c>
      <c r="AE5" s="273" t="s">
        <v>463</v>
      </c>
      <c r="AF5" s="266" t="s">
        <v>548</v>
      </c>
      <c r="AG5" s="381"/>
    </row>
    <row r="6" spans="1:33" ht="16.5" thickBot="1" x14ac:dyDescent="0.3">
      <c r="A6" s="267">
        <v>0</v>
      </c>
      <c r="B6" s="256" t="s">
        <v>543</v>
      </c>
      <c r="C6" s="284">
        <f>J6*0.3</f>
        <v>819.3</v>
      </c>
      <c r="D6" s="284">
        <f>J6*0.4</f>
        <v>1092.4000000000001</v>
      </c>
      <c r="E6" s="284">
        <f>J6*0.5</f>
        <v>1365.5</v>
      </c>
      <c r="F6" s="284">
        <f>J6*0.6</f>
        <v>1638.6</v>
      </c>
      <c r="G6" s="284">
        <f>J6*0.7</f>
        <v>1911.6999999999998</v>
      </c>
      <c r="H6" s="284">
        <f>J6*0.8</f>
        <v>2184.8000000000002</v>
      </c>
      <c r="I6" s="284">
        <v>1529</v>
      </c>
      <c r="J6" s="230">
        <v>2731</v>
      </c>
      <c r="K6" s="284">
        <f>J6*1.1</f>
        <v>3004.1000000000004</v>
      </c>
      <c r="L6" s="284">
        <f>J6*1.2</f>
        <v>3277.2</v>
      </c>
      <c r="M6" s="284">
        <f>J6*1.3</f>
        <v>3550.3</v>
      </c>
      <c r="N6" s="284">
        <f>J6*1.4</f>
        <v>3823.3999999999996</v>
      </c>
      <c r="O6" s="284">
        <f>J6*1.5</f>
        <v>4096.5</v>
      </c>
      <c r="P6" s="284">
        <f>J6*1.6</f>
        <v>4369.6000000000004</v>
      </c>
      <c r="Q6" s="284">
        <f>J6*1.7</f>
        <v>4642.7</v>
      </c>
      <c r="R6" s="284">
        <f>J6*1.8</f>
        <v>4915.8</v>
      </c>
      <c r="S6" s="284">
        <f>J6*1.9</f>
        <v>5188.8999999999996</v>
      </c>
      <c r="T6" s="284">
        <f>J6*2</f>
        <v>5462</v>
      </c>
      <c r="U6" s="284">
        <f>J6*2.1</f>
        <v>5735.1</v>
      </c>
      <c r="V6" s="284">
        <f>J6*2.2</f>
        <v>6008.2000000000007</v>
      </c>
      <c r="W6" s="284">
        <f>J6*2.3</f>
        <v>6281.2999999999993</v>
      </c>
      <c r="X6" s="284">
        <f>J6*2.4</f>
        <v>6554.4</v>
      </c>
      <c r="Y6" s="150">
        <f>J6*2.5</f>
        <v>6827.5</v>
      </c>
      <c r="Z6" s="150">
        <f t="shared" ref="Z6:AD21" si="0">K6*2.5</f>
        <v>7510.2500000000009</v>
      </c>
      <c r="AA6" s="150">
        <f t="shared" si="0"/>
        <v>8193</v>
      </c>
      <c r="AB6" s="150">
        <f t="shared" si="0"/>
        <v>8875.75</v>
      </c>
      <c r="AC6" s="150">
        <f t="shared" si="0"/>
        <v>9558.5</v>
      </c>
      <c r="AD6" s="150">
        <f t="shared" si="0"/>
        <v>10241.25</v>
      </c>
      <c r="AE6" s="274" t="s">
        <v>519</v>
      </c>
      <c r="AF6" s="285" t="s">
        <v>520</v>
      </c>
    </row>
    <row r="7" spans="1:33" ht="15.75" x14ac:dyDescent="0.25">
      <c r="A7" s="549">
        <v>1</v>
      </c>
      <c r="B7" s="260" t="s">
        <v>325</v>
      </c>
      <c r="C7" s="131">
        <f t="shared" ref="C7:C89" si="1">J7*0.3</f>
        <v>926.4</v>
      </c>
      <c r="D7" s="131">
        <f t="shared" ref="D7:D89" si="2">J7*0.4</f>
        <v>1235.2</v>
      </c>
      <c r="E7" s="131">
        <f t="shared" ref="E7:E89" si="3">J7*0.5</f>
        <v>1544</v>
      </c>
      <c r="F7" s="131">
        <f t="shared" ref="F7:F89" si="4">J7*0.6</f>
        <v>1852.8</v>
      </c>
      <c r="G7" s="131">
        <f t="shared" ref="G7:G89" si="5">J7*0.7</f>
        <v>2161.6</v>
      </c>
      <c r="H7" s="131">
        <f>J7*0.8</f>
        <v>2470.4</v>
      </c>
      <c r="I7" s="131">
        <f t="shared" ref="I7:I89" si="6">J7*0.9</f>
        <v>2779.2000000000003</v>
      </c>
      <c r="J7" s="377">
        <v>3088</v>
      </c>
      <c r="K7" s="131">
        <f t="shared" ref="K7:K89" si="7">J7*1.1</f>
        <v>3396.8</v>
      </c>
      <c r="L7" s="131">
        <f t="shared" ref="L7:L89" si="8">J7*1.2</f>
        <v>3705.6</v>
      </c>
      <c r="M7" s="131">
        <f t="shared" ref="M7:M89" si="9">J7*1.3</f>
        <v>4014.4</v>
      </c>
      <c r="N7" s="131">
        <f t="shared" ref="N7:N89" si="10">J7*1.4</f>
        <v>4323.2</v>
      </c>
      <c r="O7" s="131">
        <f t="shared" ref="O7:O89" si="11">J7*1.5</f>
        <v>4632</v>
      </c>
      <c r="P7" s="131">
        <f>J7*1.6</f>
        <v>4940.8</v>
      </c>
      <c r="Q7" s="131">
        <f>J7*1.7</f>
        <v>5249.5999999999995</v>
      </c>
      <c r="R7" s="131">
        <f>J7*1.8</f>
        <v>5558.4000000000005</v>
      </c>
      <c r="S7" s="131">
        <f t="shared" ref="S7:S53" si="12">J7*1.9</f>
        <v>5867.2</v>
      </c>
      <c r="T7" s="131">
        <f t="shared" ref="T7:T53" si="13">J7*2</f>
        <v>6176</v>
      </c>
      <c r="U7" s="131">
        <f t="shared" ref="U7:U53" si="14">J7*2.1</f>
        <v>6484.8</v>
      </c>
      <c r="V7" s="131">
        <f t="shared" ref="V7:V53" si="15">J7*2.2</f>
        <v>6793.6</v>
      </c>
      <c r="W7" s="131">
        <f t="shared" ref="W7:W53" si="16">J7*2.3</f>
        <v>7102.4</v>
      </c>
      <c r="X7" s="131">
        <f t="shared" ref="X7:X53" si="17">J7*2.4</f>
        <v>7411.2</v>
      </c>
      <c r="Y7" s="132">
        <f t="shared" ref="Y7:Y53" si="18">J7*2.5</f>
        <v>7720</v>
      </c>
      <c r="Z7" s="132">
        <f t="shared" si="0"/>
        <v>8492</v>
      </c>
      <c r="AA7" s="132">
        <f t="shared" si="0"/>
        <v>9264</v>
      </c>
      <c r="AB7" s="132">
        <f t="shared" si="0"/>
        <v>10036</v>
      </c>
      <c r="AC7" s="132">
        <f t="shared" si="0"/>
        <v>10808</v>
      </c>
      <c r="AD7" s="132">
        <f t="shared" si="0"/>
        <v>11580</v>
      </c>
      <c r="AE7" s="275" t="s">
        <v>519</v>
      </c>
      <c r="AF7" s="269" t="s">
        <v>520</v>
      </c>
    </row>
    <row r="8" spans="1:33" ht="15.75" x14ac:dyDescent="0.25">
      <c r="A8" s="550"/>
      <c r="B8" s="258" t="s">
        <v>326</v>
      </c>
      <c r="C8" s="246">
        <f t="shared" si="1"/>
        <v>926.4</v>
      </c>
      <c r="D8" s="246">
        <f t="shared" si="2"/>
        <v>1235.2</v>
      </c>
      <c r="E8" s="246">
        <f t="shared" si="3"/>
        <v>1544</v>
      </c>
      <c r="F8" s="246">
        <f t="shared" si="4"/>
        <v>1852.8</v>
      </c>
      <c r="G8" s="246">
        <f t="shared" si="5"/>
        <v>2161.6</v>
      </c>
      <c r="H8" s="246">
        <f t="shared" ref="H8:H79" si="19">J8*0.8</f>
        <v>2470.4</v>
      </c>
      <c r="I8" s="246">
        <f t="shared" si="6"/>
        <v>2779.2000000000003</v>
      </c>
      <c r="J8" s="390">
        <v>3088</v>
      </c>
      <c r="K8" s="246">
        <f t="shared" si="7"/>
        <v>3396.8</v>
      </c>
      <c r="L8" s="246">
        <f t="shared" si="8"/>
        <v>3705.6</v>
      </c>
      <c r="M8" s="246">
        <f t="shared" si="9"/>
        <v>4014.4</v>
      </c>
      <c r="N8" s="246">
        <f t="shared" si="10"/>
        <v>4323.2</v>
      </c>
      <c r="O8" s="246">
        <f t="shared" si="11"/>
        <v>4632</v>
      </c>
      <c r="P8" s="246">
        <f t="shared" ref="P8:P35" si="20">J8*1.6</f>
        <v>4940.8</v>
      </c>
      <c r="Q8" s="246">
        <f t="shared" ref="Q8:Q35" si="21">J8*1.7</f>
        <v>5249.5999999999995</v>
      </c>
      <c r="R8" s="246">
        <f t="shared" ref="R8:R35" si="22">J8*1.8</f>
        <v>5558.4000000000005</v>
      </c>
      <c r="S8" s="246">
        <f t="shared" si="12"/>
        <v>5867.2</v>
      </c>
      <c r="T8" s="246">
        <f t="shared" si="13"/>
        <v>6176</v>
      </c>
      <c r="U8" s="246">
        <f t="shared" si="14"/>
        <v>6484.8</v>
      </c>
      <c r="V8" s="246">
        <f t="shared" si="15"/>
        <v>6793.6</v>
      </c>
      <c r="W8" s="246">
        <f t="shared" si="16"/>
        <v>7102.4</v>
      </c>
      <c r="X8" s="246">
        <f t="shared" si="17"/>
        <v>7411.2</v>
      </c>
      <c r="Y8" s="262">
        <f t="shared" si="18"/>
        <v>7720</v>
      </c>
      <c r="Z8" s="262">
        <f t="shared" si="0"/>
        <v>8492</v>
      </c>
      <c r="AA8" s="262">
        <f t="shared" si="0"/>
        <v>9264</v>
      </c>
      <c r="AB8" s="262">
        <f t="shared" si="0"/>
        <v>10036</v>
      </c>
      <c r="AC8" s="262">
        <f t="shared" si="0"/>
        <v>10808</v>
      </c>
      <c r="AD8" s="262">
        <f t="shared" si="0"/>
        <v>11580</v>
      </c>
      <c r="AE8" s="276" t="s">
        <v>519</v>
      </c>
      <c r="AF8" s="270" t="s">
        <v>520</v>
      </c>
    </row>
    <row r="9" spans="1:33" ht="15.75" x14ac:dyDescent="0.25">
      <c r="A9" s="550"/>
      <c r="B9" s="258" t="s">
        <v>285</v>
      </c>
      <c r="C9" s="246">
        <f t="shared" si="1"/>
        <v>926.4</v>
      </c>
      <c r="D9" s="246">
        <f t="shared" si="2"/>
        <v>1235.2</v>
      </c>
      <c r="E9" s="246">
        <f t="shared" si="3"/>
        <v>1544</v>
      </c>
      <c r="F9" s="246">
        <f t="shared" si="4"/>
        <v>1852.8</v>
      </c>
      <c r="G9" s="246">
        <f t="shared" si="5"/>
        <v>2161.6</v>
      </c>
      <c r="H9" s="246">
        <f t="shared" si="19"/>
        <v>2470.4</v>
      </c>
      <c r="I9" s="246">
        <f t="shared" si="6"/>
        <v>2779.2000000000003</v>
      </c>
      <c r="J9" s="390">
        <v>3088</v>
      </c>
      <c r="K9" s="246">
        <f t="shared" si="7"/>
        <v>3396.8</v>
      </c>
      <c r="L9" s="246">
        <f t="shared" si="8"/>
        <v>3705.6</v>
      </c>
      <c r="M9" s="246">
        <f t="shared" si="9"/>
        <v>4014.4</v>
      </c>
      <c r="N9" s="246">
        <f t="shared" si="10"/>
        <v>4323.2</v>
      </c>
      <c r="O9" s="246">
        <f t="shared" si="11"/>
        <v>4632</v>
      </c>
      <c r="P9" s="246">
        <f t="shared" si="20"/>
        <v>4940.8</v>
      </c>
      <c r="Q9" s="246">
        <f t="shared" si="21"/>
        <v>5249.5999999999995</v>
      </c>
      <c r="R9" s="246">
        <f t="shared" si="22"/>
        <v>5558.4000000000005</v>
      </c>
      <c r="S9" s="246">
        <f t="shared" si="12"/>
        <v>5867.2</v>
      </c>
      <c r="T9" s="246">
        <f t="shared" si="13"/>
        <v>6176</v>
      </c>
      <c r="U9" s="246">
        <f t="shared" si="14"/>
        <v>6484.8</v>
      </c>
      <c r="V9" s="246">
        <f t="shared" si="15"/>
        <v>6793.6</v>
      </c>
      <c r="W9" s="246">
        <f t="shared" si="16"/>
        <v>7102.4</v>
      </c>
      <c r="X9" s="246">
        <f t="shared" si="17"/>
        <v>7411.2</v>
      </c>
      <c r="Y9" s="262">
        <f t="shared" si="18"/>
        <v>7720</v>
      </c>
      <c r="Z9" s="262">
        <f t="shared" si="0"/>
        <v>8492</v>
      </c>
      <c r="AA9" s="262">
        <f t="shared" si="0"/>
        <v>9264</v>
      </c>
      <c r="AB9" s="262">
        <f t="shared" si="0"/>
        <v>10036</v>
      </c>
      <c r="AC9" s="262">
        <f t="shared" si="0"/>
        <v>10808</v>
      </c>
      <c r="AD9" s="262">
        <f t="shared" si="0"/>
        <v>11580</v>
      </c>
      <c r="AE9" s="276" t="s">
        <v>519</v>
      </c>
      <c r="AF9" s="270" t="s">
        <v>521</v>
      </c>
    </row>
    <row r="10" spans="1:33" ht="15.75" x14ac:dyDescent="0.25">
      <c r="A10" s="550"/>
      <c r="B10" s="258" t="s">
        <v>286</v>
      </c>
      <c r="C10" s="246">
        <f t="shared" si="1"/>
        <v>926.4</v>
      </c>
      <c r="D10" s="246">
        <f t="shared" si="2"/>
        <v>1235.2</v>
      </c>
      <c r="E10" s="246">
        <f t="shared" si="3"/>
        <v>1544</v>
      </c>
      <c r="F10" s="246">
        <f t="shared" si="4"/>
        <v>1852.8</v>
      </c>
      <c r="G10" s="246">
        <f t="shared" si="5"/>
        <v>2161.6</v>
      </c>
      <c r="H10" s="246">
        <f t="shared" si="19"/>
        <v>2470.4</v>
      </c>
      <c r="I10" s="246">
        <f t="shared" si="6"/>
        <v>2779.2000000000003</v>
      </c>
      <c r="J10" s="390">
        <v>3088</v>
      </c>
      <c r="K10" s="246">
        <f t="shared" si="7"/>
        <v>3396.8</v>
      </c>
      <c r="L10" s="246">
        <f t="shared" si="8"/>
        <v>3705.6</v>
      </c>
      <c r="M10" s="246">
        <f t="shared" si="9"/>
        <v>4014.4</v>
      </c>
      <c r="N10" s="246">
        <f t="shared" si="10"/>
        <v>4323.2</v>
      </c>
      <c r="O10" s="246">
        <f t="shared" si="11"/>
        <v>4632</v>
      </c>
      <c r="P10" s="246">
        <f t="shared" si="20"/>
        <v>4940.8</v>
      </c>
      <c r="Q10" s="246">
        <f t="shared" si="21"/>
        <v>5249.5999999999995</v>
      </c>
      <c r="R10" s="246">
        <f t="shared" si="22"/>
        <v>5558.4000000000005</v>
      </c>
      <c r="S10" s="246">
        <f t="shared" si="12"/>
        <v>5867.2</v>
      </c>
      <c r="T10" s="246">
        <f t="shared" si="13"/>
        <v>6176</v>
      </c>
      <c r="U10" s="246">
        <f t="shared" si="14"/>
        <v>6484.8</v>
      </c>
      <c r="V10" s="246">
        <f t="shared" si="15"/>
        <v>6793.6</v>
      </c>
      <c r="W10" s="246">
        <f t="shared" si="16"/>
        <v>7102.4</v>
      </c>
      <c r="X10" s="246">
        <f t="shared" si="17"/>
        <v>7411.2</v>
      </c>
      <c r="Y10" s="262">
        <f t="shared" si="18"/>
        <v>7720</v>
      </c>
      <c r="Z10" s="262">
        <f t="shared" si="0"/>
        <v>8492</v>
      </c>
      <c r="AA10" s="262">
        <f t="shared" si="0"/>
        <v>9264</v>
      </c>
      <c r="AB10" s="262">
        <f t="shared" si="0"/>
        <v>10036</v>
      </c>
      <c r="AC10" s="262">
        <f t="shared" si="0"/>
        <v>10808</v>
      </c>
      <c r="AD10" s="262">
        <f t="shared" si="0"/>
        <v>11580</v>
      </c>
      <c r="AE10" s="276" t="s">
        <v>519</v>
      </c>
      <c r="AF10" s="270" t="s">
        <v>520</v>
      </c>
    </row>
    <row r="11" spans="1:33" ht="15.75" x14ac:dyDescent="0.25">
      <c r="A11" s="550"/>
      <c r="B11" s="258" t="s">
        <v>327</v>
      </c>
      <c r="C11" s="246">
        <f t="shared" si="1"/>
        <v>926.4</v>
      </c>
      <c r="D11" s="246">
        <f t="shared" si="2"/>
        <v>1235.2</v>
      </c>
      <c r="E11" s="246">
        <f t="shared" si="3"/>
        <v>1544</v>
      </c>
      <c r="F11" s="246">
        <f t="shared" si="4"/>
        <v>1852.8</v>
      </c>
      <c r="G11" s="246">
        <f t="shared" si="5"/>
        <v>2161.6</v>
      </c>
      <c r="H11" s="246">
        <f t="shared" si="19"/>
        <v>2470.4</v>
      </c>
      <c r="I11" s="246">
        <f t="shared" si="6"/>
        <v>2779.2000000000003</v>
      </c>
      <c r="J11" s="390">
        <v>3088</v>
      </c>
      <c r="K11" s="246">
        <f t="shared" si="7"/>
        <v>3396.8</v>
      </c>
      <c r="L11" s="246">
        <f t="shared" si="8"/>
        <v>3705.6</v>
      </c>
      <c r="M11" s="246">
        <f t="shared" si="9"/>
        <v>4014.4</v>
      </c>
      <c r="N11" s="246">
        <f t="shared" si="10"/>
        <v>4323.2</v>
      </c>
      <c r="O11" s="246">
        <f t="shared" si="11"/>
        <v>4632</v>
      </c>
      <c r="P11" s="246">
        <f t="shared" si="20"/>
        <v>4940.8</v>
      </c>
      <c r="Q11" s="246">
        <f t="shared" si="21"/>
        <v>5249.5999999999995</v>
      </c>
      <c r="R11" s="246">
        <f t="shared" si="22"/>
        <v>5558.4000000000005</v>
      </c>
      <c r="S11" s="246">
        <f t="shared" si="12"/>
        <v>5867.2</v>
      </c>
      <c r="T11" s="246">
        <f t="shared" si="13"/>
        <v>6176</v>
      </c>
      <c r="U11" s="246">
        <f t="shared" si="14"/>
        <v>6484.8</v>
      </c>
      <c r="V11" s="246">
        <f t="shared" si="15"/>
        <v>6793.6</v>
      </c>
      <c r="W11" s="246">
        <f t="shared" si="16"/>
        <v>7102.4</v>
      </c>
      <c r="X11" s="246">
        <f t="shared" si="17"/>
        <v>7411.2</v>
      </c>
      <c r="Y11" s="262">
        <f t="shared" si="18"/>
        <v>7720</v>
      </c>
      <c r="Z11" s="262">
        <f t="shared" si="0"/>
        <v>8492</v>
      </c>
      <c r="AA11" s="262">
        <f t="shared" si="0"/>
        <v>9264</v>
      </c>
      <c r="AB11" s="262">
        <f t="shared" si="0"/>
        <v>10036</v>
      </c>
      <c r="AC11" s="262">
        <f t="shared" si="0"/>
        <v>10808</v>
      </c>
      <c r="AD11" s="262">
        <f t="shared" si="0"/>
        <v>11580</v>
      </c>
      <c r="AE11" s="276" t="s">
        <v>519</v>
      </c>
      <c r="AF11" s="270" t="s">
        <v>520</v>
      </c>
    </row>
    <row r="12" spans="1:33" ht="15.75" x14ac:dyDescent="0.25">
      <c r="A12" s="550"/>
      <c r="B12" s="258" t="s">
        <v>459</v>
      </c>
      <c r="C12" s="246">
        <f t="shared" si="1"/>
        <v>926.4</v>
      </c>
      <c r="D12" s="246">
        <f t="shared" si="2"/>
        <v>1235.2</v>
      </c>
      <c r="E12" s="246">
        <f t="shared" si="3"/>
        <v>1544</v>
      </c>
      <c r="F12" s="246">
        <f t="shared" si="4"/>
        <v>1852.8</v>
      </c>
      <c r="G12" s="246">
        <f t="shared" si="5"/>
        <v>2161.6</v>
      </c>
      <c r="H12" s="246">
        <f t="shared" si="19"/>
        <v>2470.4</v>
      </c>
      <c r="I12" s="246">
        <f t="shared" si="6"/>
        <v>2779.2000000000003</v>
      </c>
      <c r="J12" s="390">
        <v>3088</v>
      </c>
      <c r="K12" s="246">
        <f t="shared" si="7"/>
        <v>3396.8</v>
      </c>
      <c r="L12" s="246">
        <f t="shared" si="8"/>
        <v>3705.6</v>
      </c>
      <c r="M12" s="246">
        <f t="shared" si="9"/>
        <v>4014.4</v>
      </c>
      <c r="N12" s="246">
        <f t="shared" si="10"/>
        <v>4323.2</v>
      </c>
      <c r="O12" s="246">
        <f t="shared" si="11"/>
        <v>4632</v>
      </c>
      <c r="P12" s="246">
        <f t="shared" si="20"/>
        <v>4940.8</v>
      </c>
      <c r="Q12" s="246">
        <f t="shared" si="21"/>
        <v>5249.5999999999995</v>
      </c>
      <c r="R12" s="246">
        <f t="shared" si="22"/>
        <v>5558.4000000000005</v>
      </c>
      <c r="S12" s="246">
        <f t="shared" si="12"/>
        <v>5867.2</v>
      </c>
      <c r="T12" s="246">
        <f t="shared" si="13"/>
        <v>6176</v>
      </c>
      <c r="U12" s="246">
        <f t="shared" si="14"/>
        <v>6484.8</v>
      </c>
      <c r="V12" s="246">
        <f t="shared" si="15"/>
        <v>6793.6</v>
      </c>
      <c r="W12" s="246">
        <f t="shared" si="16"/>
        <v>7102.4</v>
      </c>
      <c r="X12" s="246">
        <f t="shared" si="17"/>
        <v>7411.2</v>
      </c>
      <c r="Y12" s="262">
        <f t="shared" si="18"/>
        <v>7720</v>
      </c>
      <c r="Z12" s="262">
        <f t="shared" si="0"/>
        <v>8492</v>
      </c>
      <c r="AA12" s="262">
        <f t="shared" si="0"/>
        <v>9264</v>
      </c>
      <c r="AB12" s="262">
        <f t="shared" si="0"/>
        <v>10036</v>
      </c>
      <c r="AC12" s="262">
        <f t="shared" si="0"/>
        <v>10808</v>
      </c>
      <c r="AD12" s="262">
        <f t="shared" si="0"/>
        <v>11580</v>
      </c>
      <c r="AE12" s="276" t="s">
        <v>519</v>
      </c>
      <c r="AF12" s="270" t="s">
        <v>520</v>
      </c>
    </row>
    <row r="13" spans="1:33" ht="15.75" x14ac:dyDescent="0.25">
      <c r="A13" s="550"/>
      <c r="B13" s="258" t="s">
        <v>328</v>
      </c>
      <c r="C13" s="246">
        <f t="shared" si="1"/>
        <v>926.4</v>
      </c>
      <c r="D13" s="246">
        <f t="shared" si="2"/>
        <v>1235.2</v>
      </c>
      <c r="E13" s="246">
        <f t="shared" si="3"/>
        <v>1544</v>
      </c>
      <c r="F13" s="246">
        <f t="shared" si="4"/>
        <v>1852.8</v>
      </c>
      <c r="G13" s="246">
        <f t="shared" si="5"/>
        <v>2161.6</v>
      </c>
      <c r="H13" s="246">
        <f t="shared" si="19"/>
        <v>2470.4</v>
      </c>
      <c r="I13" s="246">
        <f t="shared" si="6"/>
        <v>2779.2000000000003</v>
      </c>
      <c r="J13" s="390">
        <v>3088</v>
      </c>
      <c r="K13" s="246">
        <f t="shared" si="7"/>
        <v>3396.8</v>
      </c>
      <c r="L13" s="246">
        <f t="shared" si="8"/>
        <v>3705.6</v>
      </c>
      <c r="M13" s="246">
        <f t="shared" si="9"/>
        <v>4014.4</v>
      </c>
      <c r="N13" s="246">
        <f t="shared" si="10"/>
        <v>4323.2</v>
      </c>
      <c r="O13" s="246">
        <f t="shared" si="11"/>
        <v>4632</v>
      </c>
      <c r="P13" s="246">
        <f t="shared" si="20"/>
        <v>4940.8</v>
      </c>
      <c r="Q13" s="246">
        <f t="shared" si="21"/>
        <v>5249.5999999999995</v>
      </c>
      <c r="R13" s="246">
        <f t="shared" si="22"/>
        <v>5558.4000000000005</v>
      </c>
      <c r="S13" s="246">
        <f t="shared" si="12"/>
        <v>5867.2</v>
      </c>
      <c r="T13" s="246">
        <f t="shared" si="13"/>
        <v>6176</v>
      </c>
      <c r="U13" s="246">
        <f t="shared" si="14"/>
        <v>6484.8</v>
      </c>
      <c r="V13" s="246">
        <f t="shared" si="15"/>
        <v>6793.6</v>
      </c>
      <c r="W13" s="246">
        <f t="shared" si="16"/>
        <v>7102.4</v>
      </c>
      <c r="X13" s="246">
        <f t="shared" si="17"/>
        <v>7411.2</v>
      </c>
      <c r="Y13" s="262">
        <f t="shared" si="18"/>
        <v>7720</v>
      </c>
      <c r="Z13" s="262">
        <f t="shared" si="0"/>
        <v>8492</v>
      </c>
      <c r="AA13" s="262">
        <f t="shared" si="0"/>
        <v>9264</v>
      </c>
      <c r="AB13" s="262">
        <f t="shared" si="0"/>
        <v>10036</v>
      </c>
      <c r="AC13" s="262">
        <f t="shared" si="0"/>
        <v>10808</v>
      </c>
      <c r="AD13" s="262">
        <f t="shared" si="0"/>
        <v>11580</v>
      </c>
      <c r="AE13" s="276" t="s">
        <v>522</v>
      </c>
      <c r="AF13" s="270" t="s">
        <v>523</v>
      </c>
    </row>
    <row r="14" spans="1:33" ht="15.75" x14ac:dyDescent="0.25">
      <c r="A14" s="550"/>
      <c r="B14" s="258" t="s">
        <v>3</v>
      </c>
      <c r="C14" s="246">
        <f t="shared" si="1"/>
        <v>926.4</v>
      </c>
      <c r="D14" s="246">
        <f t="shared" si="2"/>
        <v>1235.2</v>
      </c>
      <c r="E14" s="246">
        <f t="shared" si="3"/>
        <v>1544</v>
      </c>
      <c r="F14" s="246">
        <f t="shared" si="4"/>
        <v>1852.8</v>
      </c>
      <c r="G14" s="246">
        <f t="shared" si="5"/>
        <v>2161.6</v>
      </c>
      <c r="H14" s="246">
        <f t="shared" si="19"/>
        <v>2470.4</v>
      </c>
      <c r="I14" s="246">
        <f t="shared" si="6"/>
        <v>2779.2000000000003</v>
      </c>
      <c r="J14" s="390">
        <v>3088</v>
      </c>
      <c r="K14" s="246">
        <f t="shared" si="7"/>
        <v>3396.8</v>
      </c>
      <c r="L14" s="246">
        <f t="shared" si="8"/>
        <v>3705.6</v>
      </c>
      <c r="M14" s="246">
        <f t="shared" si="9"/>
        <v>4014.4</v>
      </c>
      <c r="N14" s="246">
        <f t="shared" si="10"/>
        <v>4323.2</v>
      </c>
      <c r="O14" s="246">
        <f t="shared" si="11"/>
        <v>4632</v>
      </c>
      <c r="P14" s="246">
        <f t="shared" si="20"/>
        <v>4940.8</v>
      </c>
      <c r="Q14" s="246">
        <f t="shared" si="21"/>
        <v>5249.5999999999995</v>
      </c>
      <c r="R14" s="246">
        <f t="shared" si="22"/>
        <v>5558.4000000000005</v>
      </c>
      <c r="S14" s="246">
        <f t="shared" si="12"/>
        <v>5867.2</v>
      </c>
      <c r="T14" s="246">
        <f t="shared" si="13"/>
        <v>6176</v>
      </c>
      <c r="U14" s="246">
        <f t="shared" si="14"/>
        <v>6484.8</v>
      </c>
      <c r="V14" s="246">
        <f t="shared" si="15"/>
        <v>6793.6</v>
      </c>
      <c r="W14" s="246">
        <f t="shared" si="16"/>
        <v>7102.4</v>
      </c>
      <c r="X14" s="246">
        <f t="shared" si="17"/>
        <v>7411.2</v>
      </c>
      <c r="Y14" s="262">
        <f t="shared" si="18"/>
        <v>7720</v>
      </c>
      <c r="Z14" s="262">
        <f t="shared" si="0"/>
        <v>8492</v>
      </c>
      <c r="AA14" s="262">
        <f t="shared" si="0"/>
        <v>9264</v>
      </c>
      <c r="AB14" s="262">
        <f t="shared" si="0"/>
        <v>10036</v>
      </c>
      <c r="AC14" s="262">
        <f t="shared" si="0"/>
        <v>10808</v>
      </c>
      <c r="AD14" s="262">
        <f t="shared" si="0"/>
        <v>11580</v>
      </c>
      <c r="AE14" s="276" t="s">
        <v>519</v>
      </c>
      <c r="AF14" s="270" t="s">
        <v>520</v>
      </c>
    </row>
    <row r="15" spans="1:33" ht="16.5" thickBot="1" x14ac:dyDescent="0.3">
      <c r="A15" s="625"/>
      <c r="B15" s="259" t="s">
        <v>4</v>
      </c>
      <c r="C15" s="263">
        <f t="shared" si="1"/>
        <v>926.4</v>
      </c>
      <c r="D15" s="263">
        <f t="shared" si="2"/>
        <v>1235.2</v>
      </c>
      <c r="E15" s="263">
        <f t="shared" si="3"/>
        <v>1544</v>
      </c>
      <c r="F15" s="263">
        <f t="shared" si="4"/>
        <v>1852.8</v>
      </c>
      <c r="G15" s="263">
        <f t="shared" si="5"/>
        <v>2161.6</v>
      </c>
      <c r="H15" s="263">
        <f t="shared" si="19"/>
        <v>2470.4</v>
      </c>
      <c r="I15" s="263">
        <f t="shared" si="6"/>
        <v>2779.2000000000003</v>
      </c>
      <c r="J15" s="390">
        <v>3088</v>
      </c>
      <c r="K15" s="263">
        <f t="shared" si="7"/>
        <v>3396.8</v>
      </c>
      <c r="L15" s="263">
        <f t="shared" si="8"/>
        <v>3705.6</v>
      </c>
      <c r="M15" s="263">
        <f t="shared" si="9"/>
        <v>4014.4</v>
      </c>
      <c r="N15" s="263">
        <f t="shared" si="10"/>
        <v>4323.2</v>
      </c>
      <c r="O15" s="263">
        <f t="shared" si="11"/>
        <v>4632</v>
      </c>
      <c r="P15" s="263">
        <f t="shared" si="20"/>
        <v>4940.8</v>
      </c>
      <c r="Q15" s="263">
        <f t="shared" si="21"/>
        <v>5249.5999999999995</v>
      </c>
      <c r="R15" s="263">
        <f t="shared" si="22"/>
        <v>5558.4000000000005</v>
      </c>
      <c r="S15" s="263">
        <f t="shared" si="12"/>
        <v>5867.2</v>
      </c>
      <c r="T15" s="263">
        <f t="shared" si="13"/>
        <v>6176</v>
      </c>
      <c r="U15" s="263">
        <f t="shared" si="14"/>
        <v>6484.8</v>
      </c>
      <c r="V15" s="263">
        <f t="shared" si="15"/>
        <v>6793.6</v>
      </c>
      <c r="W15" s="263">
        <f t="shared" si="16"/>
        <v>7102.4</v>
      </c>
      <c r="X15" s="263">
        <f t="shared" si="17"/>
        <v>7411.2</v>
      </c>
      <c r="Y15" s="139">
        <f t="shared" si="18"/>
        <v>7720</v>
      </c>
      <c r="Z15" s="139">
        <f t="shared" si="0"/>
        <v>8492</v>
      </c>
      <c r="AA15" s="139">
        <f t="shared" si="0"/>
        <v>9264</v>
      </c>
      <c r="AB15" s="139">
        <f t="shared" si="0"/>
        <v>10036</v>
      </c>
      <c r="AC15" s="139">
        <f t="shared" si="0"/>
        <v>10808</v>
      </c>
      <c r="AD15" s="139">
        <f t="shared" si="0"/>
        <v>11580</v>
      </c>
      <c r="AE15" s="277" t="s">
        <v>524</v>
      </c>
      <c r="AF15" s="271" t="s">
        <v>525</v>
      </c>
    </row>
    <row r="16" spans="1:33" ht="15.75" x14ac:dyDescent="0.25">
      <c r="A16" s="506">
        <v>2</v>
      </c>
      <c r="B16" s="260" t="s">
        <v>289</v>
      </c>
      <c r="C16" s="131">
        <f t="shared" si="1"/>
        <v>1049.7</v>
      </c>
      <c r="D16" s="131">
        <f t="shared" si="2"/>
        <v>1399.6000000000001</v>
      </c>
      <c r="E16" s="131">
        <f t="shared" si="3"/>
        <v>1749.5</v>
      </c>
      <c r="F16" s="131">
        <f t="shared" si="4"/>
        <v>2099.4</v>
      </c>
      <c r="G16" s="131">
        <f t="shared" si="5"/>
        <v>2449.2999999999997</v>
      </c>
      <c r="H16" s="131">
        <f t="shared" si="19"/>
        <v>2799.2000000000003</v>
      </c>
      <c r="I16" s="131">
        <f t="shared" si="6"/>
        <v>3149.1</v>
      </c>
      <c r="J16" s="377">
        <v>3499</v>
      </c>
      <c r="K16" s="131">
        <f t="shared" si="7"/>
        <v>3848.9</v>
      </c>
      <c r="L16" s="131">
        <f t="shared" si="8"/>
        <v>4198.8</v>
      </c>
      <c r="M16" s="131">
        <f t="shared" si="9"/>
        <v>4548.7</v>
      </c>
      <c r="N16" s="131">
        <f t="shared" si="10"/>
        <v>4898.5999999999995</v>
      </c>
      <c r="O16" s="131">
        <f t="shared" si="11"/>
        <v>5248.5</v>
      </c>
      <c r="P16" s="131">
        <f t="shared" si="20"/>
        <v>5598.4000000000005</v>
      </c>
      <c r="Q16" s="131">
        <f t="shared" si="21"/>
        <v>5948.3</v>
      </c>
      <c r="R16" s="131">
        <f t="shared" si="22"/>
        <v>6298.2</v>
      </c>
      <c r="S16" s="131">
        <f t="shared" si="12"/>
        <v>6648.0999999999995</v>
      </c>
      <c r="T16" s="131">
        <f t="shared" si="13"/>
        <v>6998</v>
      </c>
      <c r="U16" s="131">
        <f t="shared" si="14"/>
        <v>7347.9000000000005</v>
      </c>
      <c r="V16" s="131">
        <f t="shared" si="15"/>
        <v>7697.8</v>
      </c>
      <c r="W16" s="131">
        <f t="shared" si="16"/>
        <v>8047.7</v>
      </c>
      <c r="X16" s="131">
        <f t="shared" si="17"/>
        <v>8397.6</v>
      </c>
      <c r="Y16" s="132">
        <f t="shared" si="18"/>
        <v>8747.5</v>
      </c>
      <c r="Z16" s="132">
        <f t="shared" si="0"/>
        <v>9622.25</v>
      </c>
      <c r="AA16" s="132">
        <f t="shared" si="0"/>
        <v>10497</v>
      </c>
      <c r="AB16" s="132">
        <f t="shared" si="0"/>
        <v>11371.75</v>
      </c>
      <c r="AC16" s="132">
        <f t="shared" si="0"/>
        <v>12246.499999999998</v>
      </c>
      <c r="AD16" s="132">
        <f t="shared" si="0"/>
        <v>13121.25</v>
      </c>
      <c r="AE16" s="275" t="s">
        <v>519</v>
      </c>
      <c r="AF16" s="269" t="s">
        <v>520</v>
      </c>
    </row>
    <row r="17" spans="1:32" ht="15.75" x14ac:dyDescent="0.25">
      <c r="A17" s="507"/>
      <c r="B17" s="258" t="s">
        <v>500</v>
      </c>
      <c r="C17" s="246">
        <f t="shared" si="1"/>
        <v>1049.7</v>
      </c>
      <c r="D17" s="246">
        <f t="shared" si="2"/>
        <v>1399.6000000000001</v>
      </c>
      <c r="E17" s="246">
        <f t="shared" si="3"/>
        <v>1749.5</v>
      </c>
      <c r="F17" s="246">
        <f t="shared" si="4"/>
        <v>2099.4</v>
      </c>
      <c r="G17" s="246">
        <f t="shared" si="5"/>
        <v>2449.2999999999997</v>
      </c>
      <c r="H17" s="246">
        <f t="shared" si="19"/>
        <v>2799.2000000000003</v>
      </c>
      <c r="I17" s="246">
        <f t="shared" si="6"/>
        <v>3149.1</v>
      </c>
      <c r="J17" s="390">
        <v>3499</v>
      </c>
      <c r="K17" s="246">
        <f t="shared" si="7"/>
        <v>3848.9</v>
      </c>
      <c r="L17" s="246">
        <f t="shared" si="8"/>
        <v>4198.8</v>
      </c>
      <c r="M17" s="246">
        <f t="shared" si="9"/>
        <v>4548.7</v>
      </c>
      <c r="N17" s="246">
        <f t="shared" si="10"/>
        <v>4898.5999999999995</v>
      </c>
      <c r="O17" s="246">
        <f t="shared" si="11"/>
        <v>5248.5</v>
      </c>
      <c r="P17" s="246">
        <f t="shared" si="20"/>
        <v>5598.4000000000005</v>
      </c>
      <c r="Q17" s="246">
        <f t="shared" si="21"/>
        <v>5948.3</v>
      </c>
      <c r="R17" s="246">
        <f t="shared" si="22"/>
        <v>6298.2</v>
      </c>
      <c r="S17" s="246">
        <f t="shared" si="12"/>
        <v>6648.0999999999995</v>
      </c>
      <c r="T17" s="246">
        <f t="shared" si="13"/>
        <v>6998</v>
      </c>
      <c r="U17" s="246">
        <f t="shared" si="14"/>
        <v>7347.9000000000005</v>
      </c>
      <c r="V17" s="246">
        <f t="shared" si="15"/>
        <v>7697.8</v>
      </c>
      <c r="W17" s="246">
        <f t="shared" si="16"/>
        <v>8047.7</v>
      </c>
      <c r="X17" s="246">
        <f t="shared" si="17"/>
        <v>8397.6</v>
      </c>
      <c r="Y17" s="262">
        <f t="shared" si="18"/>
        <v>8747.5</v>
      </c>
      <c r="Z17" s="262">
        <f t="shared" si="0"/>
        <v>9622.25</v>
      </c>
      <c r="AA17" s="262">
        <f t="shared" si="0"/>
        <v>10497</v>
      </c>
      <c r="AB17" s="262">
        <f t="shared" si="0"/>
        <v>11371.75</v>
      </c>
      <c r="AC17" s="262">
        <f t="shared" si="0"/>
        <v>12246.499999999998</v>
      </c>
      <c r="AD17" s="262">
        <f t="shared" si="0"/>
        <v>13121.25</v>
      </c>
      <c r="AE17" s="276" t="s">
        <v>526</v>
      </c>
      <c r="AF17" s="270" t="s">
        <v>527</v>
      </c>
    </row>
    <row r="18" spans="1:32" ht="15.75" x14ac:dyDescent="0.25">
      <c r="A18" s="507"/>
      <c r="B18" s="258" t="s">
        <v>501</v>
      </c>
      <c r="C18" s="246">
        <f t="shared" si="1"/>
        <v>1049.7</v>
      </c>
      <c r="D18" s="246">
        <f t="shared" si="2"/>
        <v>1399.6000000000001</v>
      </c>
      <c r="E18" s="246">
        <f t="shared" si="3"/>
        <v>1749.5</v>
      </c>
      <c r="F18" s="246">
        <f t="shared" si="4"/>
        <v>2099.4</v>
      </c>
      <c r="G18" s="246">
        <f t="shared" si="5"/>
        <v>2449.2999999999997</v>
      </c>
      <c r="H18" s="246">
        <f t="shared" si="19"/>
        <v>2799.2000000000003</v>
      </c>
      <c r="I18" s="246">
        <f t="shared" si="6"/>
        <v>3149.1</v>
      </c>
      <c r="J18" s="390">
        <v>3499</v>
      </c>
      <c r="K18" s="246">
        <f t="shared" si="7"/>
        <v>3848.9</v>
      </c>
      <c r="L18" s="246">
        <f t="shared" si="8"/>
        <v>4198.8</v>
      </c>
      <c r="M18" s="246">
        <f t="shared" si="9"/>
        <v>4548.7</v>
      </c>
      <c r="N18" s="246">
        <f t="shared" si="10"/>
        <v>4898.5999999999995</v>
      </c>
      <c r="O18" s="246">
        <f t="shared" si="11"/>
        <v>5248.5</v>
      </c>
      <c r="P18" s="246">
        <f t="shared" si="20"/>
        <v>5598.4000000000005</v>
      </c>
      <c r="Q18" s="246">
        <f t="shared" si="21"/>
        <v>5948.3</v>
      </c>
      <c r="R18" s="246">
        <f t="shared" si="22"/>
        <v>6298.2</v>
      </c>
      <c r="S18" s="246">
        <f t="shared" si="12"/>
        <v>6648.0999999999995</v>
      </c>
      <c r="T18" s="246">
        <f t="shared" si="13"/>
        <v>6998</v>
      </c>
      <c r="U18" s="246">
        <f t="shared" si="14"/>
        <v>7347.9000000000005</v>
      </c>
      <c r="V18" s="246">
        <f t="shared" si="15"/>
        <v>7697.8</v>
      </c>
      <c r="W18" s="246">
        <f t="shared" si="16"/>
        <v>8047.7</v>
      </c>
      <c r="X18" s="246">
        <f t="shared" si="17"/>
        <v>8397.6</v>
      </c>
      <c r="Y18" s="262">
        <f t="shared" si="18"/>
        <v>8747.5</v>
      </c>
      <c r="Z18" s="262">
        <f t="shared" si="0"/>
        <v>9622.25</v>
      </c>
      <c r="AA18" s="262">
        <f t="shared" si="0"/>
        <v>10497</v>
      </c>
      <c r="AB18" s="262">
        <f t="shared" si="0"/>
        <v>11371.75</v>
      </c>
      <c r="AC18" s="262">
        <f t="shared" si="0"/>
        <v>12246.499999999998</v>
      </c>
      <c r="AD18" s="262">
        <f t="shared" si="0"/>
        <v>13121.25</v>
      </c>
      <c r="AE18" s="276" t="s">
        <v>519</v>
      </c>
      <c r="AF18" s="270" t="s">
        <v>520</v>
      </c>
    </row>
    <row r="19" spans="1:32" ht="15.75" x14ac:dyDescent="0.25">
      <c r="A19" s="507"/>
      <c r="B19" s="258" t="s">
        <v>460</v>
      </c>
      <c r="C19" s="246">
        <f t="shared" si="1"/>
        <v>1049.7</v>
      </c>
      <c r="D19" s="246">
        <f t="shared" si="2"/>
        <v>1399.6000000000001</v>
      </c>
      <c r="E19" s="246">
        <f t="shared" si="3"/>
        <v>1749.5</v>
      </c>
      <c r="F19" s="246">
        <f t="shared" si="4"/>
        <v>2099.4</v>
      </c>
      <c r="G19" s="246">
        <f t="shared" si="5"/>
        <v>2449.2999999999997</v>
      </c>
      <c r="H19" s="246">
        <f t="shared" si="19"/>
        <v>2799.2000000000003</v>
      </c>
      <c r="I19" s="246">
        <f t="shared" si="6"/>
        <v>3149.1</v>
      </c>
      <c r="J19" s="390">
        <v>3499</v>
      </c>
      <c r="K19" s="246">
        <f t="shared" si="7"/>
        <v>3848.9</v>
      </c>
      <c r="L19" s="246">
        <f t="shared" si="8"/>
        <v>4198.8</v>
      </c>
      <c r="M19" s="246">
        <f t="shared" si="9"/>
        <v>4548.7</v>
      </c>
      <c r="N19" s="246">
        <f t="shared" si="10"/>
        <v>4898.5999999999995</v>
      </c>
      <c r="O19" s="246">
        <f t="shared" si="11"/>
        <v>5248.5</v>
      </c>
      <c r="P19" s="246">
        <f t="shared" si="20"/>
        <v>5598.4000000000005</v>
      </c>
      <c r="Q19" s="246">
        <f t="shared" si="21"/>
        <v>5948.3</v>
      </c>
      <c r="R19" s="246">
        <f t="shared" si="22"/>
        <v>6298.2</v>
      </c>
      <c r="S19" s="246">
        <f t="shared" si="12"/>
        <v>6648.0999999999995</v>
      </c>
      <c r="T19" s="246">
        <f t="shared" si="13"/>
        <v>6998</v>
      </c>
      <c r="U19" s="246">
        <f t="shared" si="14"/>
        <v>7347.9000000000005</v>
      </c>
      <c r="V19" s="246">
        <f t="shared" si="15"/>
        <v>7697.8</v>
      </c>
      <c r="W19" s="246">
        <f t="shared" si="16"/>
        <v>8047.7</v>
      </c>
      <c r="X19" s="246">
        <f t="shared" si="17"/>
        <v>8397.6</v>
      </c>
      <c r="Y19" s="262">
        <f t="shared" si="18"/>
        <v>8747.5</v>
      </c>
      <c r="Z19" s="262">
        <f t="shared" si="0"/>
        <v>9622.25</v>
      </c>
      <c r="AA19" s="262">
        <f t="shared" si="0"/>
        <v>10497</v>
      </c>
      <c r="AB19" s="262">
        <f t="shared" si="0"/>
        <v>11371.75</v>
      </c>
      <c r="AC19" s="262">
        <f t="shared" si="0"/>
        <v>12246.499999999998</v>
      </c>
      <c r="AD19" s="262">
        <f t="shared" si="0"/>
        <v>13121.25</v>
      </c>
      <c r="AE19" s="276" t="s">
        <v>519</v>
      </c>
      <c r="AF19" s="270" t="s">
        <v>520</v>
      </c>
    </row>
    <row r="20" spans="1:32" ht="15.75" x14ac:dyDescent="0.25">
      <c r="A20" s="507"/>
      <c r="B20" s="258" t="s">
        <v>291</v>
      </c>
      <c r="C20" s="246">
        <f t="shared" si="1"/>
        <v>1049.7</v>
      </c>
      <c r="D20" s="246">
        <f t="shared" si="2"/>
        <v>1399.6000000000001</v>
      </c>
      <c r="E20" s="246">
        <f t="shared" si="3"/>
        <v>1749.5</v>
      </c>
      <c r="F20" s="246">
        <f t="shared" si="4"/>
        <v>2099.4</v>
      </c>
      <c r="G20" s="246">
        <f t="shared" si="5"/>
        <v>2449.2999999999997</v>
      </c>
      <c r="H20" s="246">
        <f t="shared" si="19"/>
        <v>2799.2000000000003</v>
      </c>
      <c r="I20" s="246">
        <f t="shared" si="6"/>
        <v>3149.1</v>
      </c>
      <c r="J20" s="390">
        <v>3499</v>
      </c>
      <c r="K20" s="246">
        <f t="shared" si="7"/>
        <v>3848.9</v>
      </c>
      <c r="L20" s="246">
        <f t="shared" si="8"/>
        <v>4198.8</v>
      </c>
      <c r="M20" s="246">
        <f t="shared" si="9"/>
        <v>4548.7</v>
      </c>
      <c r="N20" s="246">
        <f t="shared" si="10"/>
        <v>4898.5999999999995</v>
      </c>
      <c r="O20" s="246">
        <f t="shared" si="11"/>
        <v>5248.5</v>
      </c>
      <c r="P20" s="246">
        <f t="shared" si="20"/>
        <v>5598.4000000000005</v>
      </c>
      <c r="Q20" s="246">
        <f t="shared" si="21"/>
        <v>5948.3</v>
      </c>
      <c r="R20" s="246">
        <f t="shared" si="22"/>
        <v>6298.2</v>
      </c>
      <c r="S20" s="246">
        <f t="shared" si="12"/>
        <v>6648.0999999999995</v>
      </c>
      <c r="T20" s="246">
        <f t="shared" si="13"/>
        <v>6998</v>
      </c>
      <c r="U20" s="246">
        <f t="shared" si="14"/>
        <v>7347.9000000000005</v>
      </c>
      <c r="V20" s="246">
        <f t="shared" si="15"/>
        <v>7697.8</v>
      </c>
      <c r="W20" s="246">
        <f t="shared" si="16"/>
        <v>8047.7</v>
      </c>
      <c r="X20" s="246">
        <f t="shared" si="17"/>
        <v>8397.6</v>
      </c>
      <c r="Y20" s="262">
        <f t="shared" si="18"/>
        <v>8747.5</v>
      </c>
      <c r="Z20" s="262">
        <f t="shared" si="0"/>
        <v>9622.25</v>
      </c>
      <c r="AA20" s="262">
        <f t="shared" si="0"/>
        <v>10497</v>
      </c>
      <c r="AB20" s="262">
        <f t="shared" si="0"/>
        <v>11371.75</v>
      </c>
      <c r="AC20" s="262">
        <f t="shared" si="0"/>
        <v>12246.499999999998</v>
      </c>
      <c r="AD20" s="262">
        <f t="shared" si="0"/>
        <v>13121.25</v>
      </c>
      <c r="AE20" s="276" t="s">
        <v>519</v>
      </c>
      <c r="AF20" s="270" t="s">
        <v>520</v>
      </c>
    </row>
    <row r="21" spans="1:32" ht="15.75" x14ac:dyDescent="0.25">
      <c r="A21" s="507"/>
      <c r="B21" s="258" t="s">
        <v>292</v>
      </c>
      <c r="C21" s="246">
        <f t="shared" si="1"/>
        <v>1049.7</v>
      </c>
      <c r="D21" s="246">
        <f t="shared" si="2"/>
        <v>1399.6000000000001</v>
      </c>
      <c r="E21" s="246">
        <f t="shared" si="3"/>
        <v>1749.5</v>
      </c>
      <c r="F21" s="246">
        <f t="shared" si="4"/>
        <v>2099.4</v>
      </c>
      <c r="G21" s="246">
        <f t="shared" si="5"/>
        <v>2449.2999999999997</v>
      </c>
      <c r="H21" s="246">
        <f t="shared" si="19"/>
        <v>2799.2000000000003</v>
      </c>
      <c r="I21" s="246">
        <f t="shared" si="6"/>
        <v>3149.1</v>
      </c>
      <c r="J21" s="390">
        <v>3499</v>
      </c>
      <c r="K21" s="246">
        <f t="shared" si="7"/>
        <v>3848.9</v>
      </c>
      <c r="L21" s="246">
        <f t="shared" si="8"/>
        <v>4198.8</v>
      </c>
      <c r="M21" s="246">
        <f t="shared" si="9"/>
        <v>4548.7</v>
      </c>
      <c r="N21" s="246">
        <f t="shared" si="10"/>
        <v>4898.5999999999995</v>
      </c>
      <c r="O21" s="246">
        <f t="shared" si="11"/>
        <v>5248.5</v>
      </c>
      <c r="P21" s="246">
        <f t="shared" si="20"/>
        <v>5598.4000000000005</v>
      </c>
      <c r="Q21" s="246">
        <f t="shared" si="21"/>
        <v>5948.3</v>
      </c>
      <c r="R21" s="246">
        <f t="shared" si="22"/>
        <v>6298.2</v>
      </c>
      <c r="S21" s="246">
        <f t="shared" si="12"/>
        <v>6648.0999999999995</v>
      </c>
      <c r="T21" s="246">
        <f t="shared" si="13"/>
        <v>6998</v>
      </c>
      <c r="U21" s="246">
        <f t="shared" si="14"/>
        <v>7347.9000000000005</v>
      </c>
      <c r="V21" s="246">
        <f t="shared" si="15"/>
        <v>7697.8</v>
      </c>
      <c r="W21" s="246">
        <f t="shared" si="16"/>
        <v>8047.7</v>
      </c>
      <c r="X21" s="246">
        <f t="shared" si="17"/>
        <v>8397.6</v>
      </c>
      <c r="Y21" s="262">
        <f t="shared" si="18"/>
        <v>8747.5</v>
      </c>
      <c r="Z21" s="262">
        <f t="shared" si="0"/>
        <v>9622.25</v>
      </c>
      <c r="AA21" s="262">
        <f t="shared" si="0"/>
        <v>10497</v>
      </c>
      <c r="AB21" s="262">
        <f t="shared" si="0"/>
        <v>11371.75</v>
      </c>
      <c r="AC21" s="262">
        <f t="shared" si="0"/>
        <v>12246.499999999998</v>
      </c>
      <c r="AD21" s="262">
        <f t="shared" si="0"/>
        <v>13121.25</v>
      </c>
      <c r="AE21" s="276" t="s">
        <v>519</v>
      </c>
      <c r="AF21" s="270" t="s">
        <v>520</v>
      </c>
    </row>
    <row r="22" spans="1:32" ht="15.75" x14ac:dyDescent="0.25">
      <c r="A22" s="507"/>
      <c r="B22" s="258" t="s">
        <v>5</v>
      </c>
      <c r="C22" s="246">
        <f t="shared" si="1"/>
        <v>1049.7</v>
      </c>
      <c r="D22" s="246">
        <f t="shared" si="2"/>
        <v>1399.6000000000001</v>
      </c>
      <c r="E22" s="246">
        <f t="shared" si="3"/>
        <v>1749.5</v>
      </c>
      <c r="F22" s="246">
        <f t="shared" si="4"/>
        <v>2099.4</v>
      </c>
      <c r="G22" s="246">
        <f t="shared" si="5"/>
        <v>2449.2999999999997</v>
      </c>
      <c r="H22" s="246">
        <f t="shared" si="19"/>
        <v>2799.2000000000003</v>
      </c>
      <c r="I22" s="246">
        <f t="shared" si="6"/>
        <v>3149.1</v>
      </c>
      <c r="J22" s="390">
        <v>3499</v>
      </c>
      <c r="K22" s="246">
        <f t="shared" si="7"/>
        <v>3848.9</v>
      </c>
      <c r="L22" s="246">
        <f t="shared" si="8"/>
        <v>4198.8</v>
      </c>
      <c r="M22" s="246">
        <f t="shared" si="9"/>
        <v>4548.7</v>
      </c>
      <c r="N22" s="246">
        <f t="shared" si="10"/>
        <v>4898.5999999999995</v>
      </c>
      <c r="O22" s="246">
        <f t="shared" si="11"/>
        <v>5248.5</v>
      </c>
      <c r="P22" s="246">
        <f t="shared" si="20"/>
        <v>5598.4000000000005</v>
      </c>
      <c r="Q22" s="246">
        <f t="shared" si="21"/>
        <v>5948.3</v>
      </c>
      <c r="R22" s="246">
        <f t="shared" si="22"/>
        <v>6298.2</v>
      </c>
      <c r="S22" s="246">
        <f t="shared" si="12"/>
        <v>6648.0999999999995</v>
      </c>
      <c r="T22" s="246">
        <f t="shared" si="13"/>
        <v>6998</v>
      </c>
      <c r="U22" s="246">
        <f t="shared" si="14"/>
        <v>7347.9000000000005</v>
      </c>
      <c r="V22" s="246">
        <f t="shared" si="15"/>
        <v>7697.8</v>
      </c>
      <c r="W22" s="246">
        <f t="shared" si="16"/>
        <v>8047.7</v>
      </c>
      <c r="X22" s="246">
        <f t="shared" si="17"/>
        <v>8397.6</v>
      </c>
      <c r="Y22" s="262">
        <f t="shared" si="18"/>
        <v>8747.5</v>
      </c>
      <c r="Z22" s="262">
        <f t="shared" ref="Z22:Z53" si="23">K22*2.5</f>
        <v>9622.25</v>
      </c>
      <c r="AA22" s="262">
        <f t="shared" ref="AA22:AA53" si="24">L22*2.5</f>
        <v>10497</v>
      </c>
      <c r="AB22" s="262">
        <f t="shared" ref="AB22:AB53" si="25">M22*2.5</f>
        <v>11371.75</v>
      </c>
      <c r="AC22" s="262">
        <f t="shared" ref="AC22:AC53" si="26">N22*2.5</f>
        <v>12246.499999999998</v>
      </c>
      <c r="AD22" s="262">
        <f t="shared" ref="AD22:AD53" si="27">O22*2.5</f>
        <v>13121.25</v>
      </c>
      <c r="AE22" s="276" t="s">
        <v>519</v>
      </c>
      <c r="AF22" s="270" t="s">
        <v>520</v>
      </c>
    </row>
    <row r="23" spans="1:32" ht="15.75" x14ac:dyDescent="0.25">
      <c r="A23" s="507"/>
      <c r="B23" s="258" t="s">
        <v>293</v>
      </c>
      <c r="C23" s="246">
        <f t="shared" si="1"/>
        <v>1049.7</v>
      </c>
      <c r="D23" s="246">
        <f t="shared" si="2"/>
        <v>1399.6000000000001</v>
      </c>
      <c r="E23" s="246">
        <f t="shared" si="3"/>
        <v>1749.5</v>
      </c>
      <c r="F23" s="246">
        <f t="shared" si="4"/>
        <v>2099.4</v>
      </c>
      <c r="G23" s="246">
        <f t="shared" si="5"/>
        <v>2449.2999999999997</v>
      </c>
      <c r="H23" s="246">
        <f t="shared" si="19"/>
        <v>2799.2000000000003</v>
      </c>
      <c r="I23" s="246">
        <f t="shared" si="6"/>
        <v>3149.1</v>
      </c>
      <c r="J23" s="390">
        <v>3499</v>
      </c>
      <c r="K23" s="246">
        <f t="shared" si="7"/>
        <v>3848.9</v>
      </c>
      <c r="L23" s="246">
        <f t="shared" si="8"/>
        <v>4198.8</v>
      </c>
      <c r="M23" s="246">
        <f t="shared" si="9"/>
        <v>4548.7</v>
      </c>
      <c r="N23" s="246">
        <f t="shared" si="10"/>
        <v>4898.5999999999995</v>
      </c>
      <c r="O23" s="246">
        <f t="shared" si="11"/>
        <v>5248.5</v>
      </c>
      <c r="P23" s="246">
        <f t="shared" si="20"/>
        <v>5598.4000000000005</v>
      </c>
      <c r="Q23" s="246">
        <f t="shared" si="21"/>
        <v>5948.3</v>
      </c>
      <c r="R23" s="246">
        <f t="shared" si="22"/>
        <v>6298.2</v>
      </c>
      <c r="S23" s="246">
        <f t="shared" si="12"/>
        <v>6648.0999999999995</v>
      </c>
      <c r="T23" s="246">
        <f t="shared" si="13"/>
        <v>6998</v>
      </c>
      <c r="U23" s="246">
        <f t="shared" si="14"/>
        <v>7347.9000000000005</v>
      </c>
      <c r="V23" s="246">
        <f t="shared" si="15"/>
        <v>7697.8</v>
      </c>
      <c r="W23" s="246">
        <f t="shared" si="16"/>
        <v>8047.7</v>
      </c>
      <c r="X23" s="246">
        <f t="shared" si="17"/>
        <v>8397.6</v>
      </c>
      <c r="Y23" s="262">
        <f t="shared" si="18"/>
        <v>8747.5</v>
      </c>
      <c r="Z23" s="262">
        <f t="shared" si="23"/>
        <v>9622.25</v>
      </c>
      <c r="AA23" s="262">
        <f t="shared" si="24"/>
        <v>10497</v>
      </c>
      <c r="AB23" s="262">
        <f t="shared" si="25"/>
        <v>11371.75</v>
      </c>
      <c r="AC23" s="262">
        <f t="shared" si="26"/>
        <v>12246.499999999998</v>
      </c>
      <c r="AD23" s="262">
        <f t="shared" si="27"/>
        <v>13121.25</v>
      </c>
      <c r="AE23" s="276" t="s">
        <v>528</v>
      </c>
      <c r="AF23" s="270" t="s">
        <v>529</v>
      </c>
    </row>
    <row r="24" spans="1:32" ht="15.75" x14ac:dyDescent="0.25">
      <c r="A24" s="507"/>
      <c r="B24" s="258" t="s">
        <v>502</v>
      </c>
      <c r="C24" s="246">
        <f t="shared" si="1"/>
        <v>1049.7</v>
      </c>
      <c r="D24" s="246">
        <f t="shared" si="2"/>
        <v>1399.6000000000001</v>
      </c>
      <c r="E24" s="246">
        <f t="shared" si="3"/>
        <v>1749.5</v>
      </c>
      <c r="F24" s="246">
        <f t="shared" si="4"/>
        <v>2099.4</v>
      </c>
      <c r="G24" s="246">
        <f t="shared" si="5"/>
        <v>2449.2999999999997</v>
      </c>
      <c r="H24" s="246">
        <f t="shared" si="19"/>
        <v>2799.2000000000003</v>
      </c>
      <c r="I24" s="246">
        <f t="shared" si="6"/>
        <v>3149.1</v>
      </c>
      <c r="J24" s="390">
        <v>3499</v>
      </c>
      <c r="K24" s="246">
        <f t="shared" si="7"/>
        <v>3848.9</v>
      </c>
      <c r="L24" s="246">
        <f t="shared" si="8"/>
        <v>4198.8</v>
      </c>
      <c r="M24" s="246">
        <f t="shared" si="9"/>
        <v>4548.7</v>
      </c>
      <c r="N24" s="246">
        <f t="shared" si="10"/>
        <v>4898.5999999999995</v>
      </c>
      <c r="O24" s="246">
        <f t="shared" si="11"/>
        <v>5248.5</v>
      </c>
      <c r="P24" s="246">
        <f t="shared" si="20"/>
        <v>5598.4000000000005</v>
      </c>
      <c r="Q24" s="246">
        <f t="shared" si="21"/>
        <v>5948.3</v>
      </c>
      <c r="R24" s="246">
        <f t="shared" si="22"/>
        <v>6298.2</v>
      </c>
      <c r="S24" s="246">
        <f t="shared" si="12"/>
        <v>6648.0999999999995</v>
      </c>
      <c r="T24" s="246">
        <f t="shared" si="13"/>
        <v>6998</v>
      </c>
      <c r="U24" s="246">
        <f t="shared" si="14"/>
        <v>7347.9000000000005</v>
      </c>
      <c r="V24" s="246">
        <f t="shared" si="15"/>
        <v>7697.8</v>
      </c>
      <c r="W24" s="246">
        <f t="shared" si="16"/>
        <v>8047.7</v>
      </c>
      <c r="X24" s="246">
        <f t="shared" si="17"/>
        <v>8397.6</v>
      </c>
      <c r="Y24" s="262">
        <f t="shared" si="18"/>
        <v>8747.5</v>
      </c>
      <c r="Z24" s="262">
        <f t="shared" si="23"/>
        <v>9622.25</v>
      </c>
      <c r="AA24" s="262">
        <f t="shared" si="24"/>
        <v>10497</v>
      </c>
      <c r="AB24" s="262">
        <f t="shared" si="25"/>
        <v>11371.75</v>
      </c>
      <c r="AC24" s="262">
        <f t="shared" si="26"/>
        <v>12246.499999999998</v>
      </c>
      <c r="AD24" s="262">
        <f t="shared" si="27"/>
        <v>13121.25</v>
      </c>
      <c r="AE24" s="276" t="s">
        <v>519</v>
      </c>
      <c r="AF24" s="270" t="s">
        <v>520</v>
      </c>
    </row>
    <row r="25" spans="1:32" ht="15.75" x14ac:dyDescent="0.25">
      <c r="A25" s="507"/>
      <c r="B25" s="258" t="s">
        <v>503</v>
      </c>
      <c r="C25" s="246">
        <f t="shared" si="1"/>
        <v>1049.7</v>
      </c>
      <c r="D25" s="246">
        <f t="shared" si="2"/>
        <v>1399.6000000000001</v>
      </c>
      <c r="E25" s="246">
        <f t="shared" si="3"/>
        <v>1749.5</v>
      </c>
      <c r="F25" s="246">
        <f t="shared" si="4"/>
        <v>2099.4</v>
      </c>
      <c r="G25" s="246">
        <f t="shared" si="5"/>
        <v>2449.2999999999997</v>
      </c>
      <c r="H25" s="246">
        <f t="shared" si="19"/>
        <v>2799.2000000000003</v>
      </c>
      <c r="I25" s="246">
        <f t="shared" si="6"/>
        <v>3149.1</v>
      </c>
      <c r="J25" s="390">
        <v>3499</v>
      </c>
      <c r="K25" s="246">
        <f t="shared" si="7"/>
        <v>3848.9</v>
      </c>
      <c r="L25" s="246">
        <f t="shared" si="8"/>
        <v>4198.8</v>
      </c>
      <c r="M25" s="246">
        <f t="shared" si="9"/>
        <v>4548.7</v>
      </c>
      <c r="N25" s="246">
        <f t="shared" si="10"/>
        <v>4898.5999999999995</v>
      </c>
      <c r="O25" s="246">
        <f t="shared" si="11"/>
        <v>5248.5</v>
      </c>
      <c r="P25" s="246">
        <f t="shared" si="20"/>
        <v>5598.4000000000005</v>
      </c>
      <c r="Q25" s="246">
        <f t="shared" si="21"/>
        <v>5948.3</v>
      </c>
      <c r="R25" s="246">
        <f t="shared" si="22"/>
        <v>6298.2</v>
      </c>
      <c r="S25" s="246">
        <f t="shared" si="12"/>
        <v>6648.0999999999995</v>
      </c>
      <c r="T25" s="246">
        <f t="shared" si="13"/>
        <v>6998</v>
      </c>
      <c r="U25" s="246">
        <f t="shared" si="14"/>
        <v>7347.9000000000005</v>
      </c>
      <c r="V25" s="246">
        <f t="shared" si="15"/>
        <v>7697.8</v>
      </c>
      <c r="W25" s="246">
        <f t="shared" si="16"/>
        <v>8047.7</v>
      </c>
      <c r="X25" s="246">
        <f t="shared" si="17"/>
        <v>8397.6</v>
      </c>
      <c r="Y25" s="262">
        <f>J25*2.5</f>
        <v>8747.5</v>
      </c>
      <c r="Z25" s="262">
        <f t="shared" si="23"/>
        <v>9622.25</v>
      </c>
      <c r="AA25" s="262">
        <f t="shared" si="24"/>
        <v>10497</v>
      </c>
      <c r="AB25" s="262">
        <f t="shared" si="25"/>
        <v>11371.75</v>
      </c>
      <c r="AC25" s="262">
        <f t="shared" si="26"/>
        <v>12246.499999999998</v>
      </c>
      <c r="AD25" s="262">
        <f t="shared" si="27"/>
        <v>13121.25</v>
      </c>
      <c r="AE25" s="276" t="s">
        <v>519</v>
      </c>
      <c r="AF25" s="270" t="s">
        <v>520</v>
      </c>
    </row>
    <row r="26" spans="1:32" ht="15.75" x14ac:dyDescent="0.25">
      <c r="A26" s="507"/>
      <c r="B26" s="258" t="s">
        <v>296</v>
      </c>
      <c r="C26" s="246">
        <f t="shared" si="1"/>
        <v>1049.7</v>
      </c>
      <c r="D26" s="246">
        <f t="shared" si="2"/>
        <v>1399.6000000000001</v>
      </c>
      <c r="E26" s="246">
        <f>J26*0.5</f>
        <v>1749.5</v>
      </c>
      <c r="F26" s="246">
        <f t="shared" si="4"/>
        <v>2099.4</v>
      </c>
      <c r="G26" s="246">
        <f t="shared" si="5"/>
        <v>2449.2999999999997</v>
      </c>
      <c r="H26" s="246">
        <f t="shared" si="19"/>
        <v>2799.2000000000003</v>
      </c>
      <c r="I26" s="246">
        <f t="shared" si="6"/>
        <v>3149.1</v>
      </c>
      <c r="J26" s="390">
        <v>3499</v>
      </c>
      <c r="K26" s="246">
        <f t="shared" si="7"/>
        <v>3848.9</v>
      </c>
      <c r="L26" s="246">
        <f t="shared" si="8"/>
        <v>4198.8</v>
      </c>
      <c r="M26" s="246">
        <f t="shared" si="9"/>
        <v>4548.7</v>
      </c>
      <c r="N26" s="246">
        <f t="shared" si="10"/>
        <v>4898.5999999999995</v>
      </c>
      <c r="O26" s="246">
        <f t="shared" si="11"/>
        <v>5248.5</v>
      </c>
      <c r="P26" s="246">
        <f t="shared" si="20"/>
        <v>5598.4000000000005</v>
      </c>
      <c r="Q26" s="246">
        <f t="shared" si="21"/>
        <v>5948.3</v>
      </c>
      <c r="R26" s="246">
        <f t="shared" si="22"/>
        <v>6298.2</v>
      </c>
      <c r="S26" s="246">
        <f t="shared" si="12"/>
        <v>6648.0999999999995</v>
      </c>
      <c r="T26" s="246">
        <f t="shared" si="13"/>
        <v>6998</v>
      </c>
      <c r="U26" s="246">
        <f t="shared" si="14"/>
        <v>7347.9000000000005</v>
      </c>
      <c r="V26" s="246">
        <f t="shared" si="15"/>
        <v>7697.8</v>
      </c>
      <c r="W26" s="246">
        <f t="shared" si="16"/>
        <v>8047.7</v>
      </c>
      <c r="X26" s="246">
        <f t="shared" si="17"/>
        <v>8397.6</v>
      </c>
      <c r="Y26" s="262">
        <f t="shared" si="18"/>
        <v>8747.5</v>
      </c>
      <c r="Z26" s="262">
        <f t="shared" si="23"/>
        <v>9622.25</v>
      </c>
      <c r="AA26" s="262">
        <f t="shared" si="24"/>
        <v>10497</v>
      </c>
      <c r="AB26" s="262">
        <f t="shared" si="25"/>
        <v>11371.75</v>
      </c>
      <c r="AC26" s="262">
        <f t="shared" si="26"/>
        <v>12246.499999999998</v>
      </c>
      <c r="AD26" s="262">
        <f t="shared" si="27"/>
        <v>13121.25</v>
      </c>
      <c r="AE26" s="276" t="s">
        <v>519</v>
      </c>
      <c r="AF26" s="270" t="s">
        <v>520</v>
      </c>
    </row>
    <row r="27" spans="1:32" ht="15.75" x14ac:dyDescent="0.25">
      <c r="A27" s="507"/>
      <c r="B27" s="258" t="s">
        <v>297</v>
      </c>
      <c r="C27" s="246">
        <f t="shared" si="1"/>
        <v>1049.7</v>
      </c>
      <c r="D27" s="246">
        <f t="shared" si="2"/>
        <v>1399.6000000000001</v>
      </c>
      <c r="E27" s="246">
        <f>J27*0.5</f>
        <v>1749.5</v>
      </c>
      <c r="F27" s="246">
        <f t="shared" si="4"/>
        <v>2099.4</v>
      </c>
      <c r="G27" s="246">
        <f t="shared" si="5"/>
        <v>2449.2999999999997</v>
      </c>
      <c r="H27" s="246">
        <f t="shared" si="19"/>
        <v>2799.2000000000003</v>
      </c>
      <c r="I27" s="246">
        <f t="shared" si="6"/>
        <v>3149.1</v>
      </c>
      <c r="J27" s="390">
        <v>3499</v>
      </c>
      <c r="K27" s="246">
        <f t="shared" si="7"/>
        <v>3848.9</v>
      </c>
      <c r="L27" s="246">
        <f t="shared" si="8"/>
        <v>4198.8</v>
      </c>
      <c r="M27" s="246">
        <f t="shared" si="9"/>
        <v>4548.7</v>
      </c>
      <c r="N27" s="246">
        <f t="shared" si="10"/>
        <v>4898.5999999999995</v>
      </c>
      <c r="O27" s="246">
        <f t="shared" si="11"/>
        <v>5248.5</v>
      </c>
      <c r="P27" s="246">
        <f t="shared" si="20"/>
        <v>5598.4000000000005</v>
      </c>
      <c r="Q27" s="246">
        <f t="shared" si="21"/>
        <v>5948.3</v>
      </c>
      <c r="R27" s="246">
        <f t="shared" si="22"/>
        <v>6298.2</v>
      </c>
      <c r="S27" s="246">
        <f t="shared" si="12"/>
        <v>6648.0999999999995</v>
      </c>
      <c r="T27" s="246">
        <f t="shared" si="13"/>
        <v>6998</v>
      </c>
      <c r="U27" s="246">
        <f t="shared" si="14"/>
        <v>7347.9000000000005</v>
      </c>
      <c r="V27" s="246">
        <f t="shared" si="15"/>
        <v>7697.8</v>
      </c>
      <c r="W27" s="246">
        <f t="shared" si="16"/>
        <v>8047.7</v>
      </c>
      <c r="X27" s="246">
        <f t="shared" si="17"/>
        <v>8397.6</v>
      </c>
      <c r="Y27" s="262">
        <f t="shared" si="18"/>
        <v>8747.5</v>
      </c>
      <c r="Z27" s="262">
        <f t="shared" si="23"/>
        <v>9622.25</v>
      </c>
      <c r="AA27" s="262">
        <f t="shared" si="24"/>
        <v>10497</v>
      </c>
      <c r="AB27" s="262">
        <f t="shared" si="25"/>
        <v>11371.75</v>
      </c>
      <c r="AC27" s="262">
        <f t="shared" si="26"/>
        <v>12246.499999999998</v>
      </c>
      <c r="AD27" s="262">
        <f t="shared" si="27"/>
        <v>13121.25</v>
      </c>
      <c r="AE27" s="276" t="s">
        <v>519</v>
      </c>
      <c r="AF27" s="270" t="s">
        <v>520</v>
      </c>
    </row>
    <row r="28" spans="1:32" ht="15.75" x14ac:dyDescent="0.25">
      <c r="A28" s="507"/>
      <c r="B28" s="261" t="s">
        <v>461</v>
      </c>
      <c r="C28" s="246">
        <f t="shared" si="1"/>
        <v>1049.7</v>
      </c>
      <c r="D28" s="246">
        <f t="shared" si="2"/>
        <v>1399.6000000000001</v>
      </c>
      <c r="E28" s="246">
        <f t="shared" si="3"/>
        <v>1749.5</v>
      </c>
      <c r="F28" s="246">
        <f t="shared" si="4"/>
        <v>2099.4</v>
      </c>
      <c r="G28" s="246">
        <f t="shared" si="5"/>
        <v>2449.2999999999997</v>
      </c>
      <c r="H28" s="246">
        <f t="shared" si="19"/>
        <v>2799.2000000000003</v>
      </c>
      <c r="I28" s="246">
        <f t="shared" si="6"/>
        <v>3149.1</v>
      </c>
      <c r="J28" s="390">
        <v>3499</v>
      </c>
      <c r="K28" s="246">
        <f t="shared" si="7"/>
        <v>3848.9</v>
      </c>
      <c r="L28" s="246">
        <f t="shared" si="8"/>
        <v>4198.8</v>
      </c>
      <c r="M28" s="246">
        <f t="shared" si="9"/>
        <v>4548.7</v>
      </c>
      <c r="N28" s="246">
        <f t="shared" si="10"/>
        <v>4898.5999999999995</v>
      </c>
      <c r="O28" s="246">
        <f t="shared" si="11"/>
        <v>5248.5</v>
      </c>
      <c r="P28" s="246">
        <f t="shared" si="20"/>
        <v>5598.4000000000005</v>
      </c>
      <c r="Q28" s="246">
        <f t="shared" si="21"/>
        <v>5948.3</v>
      </c>
      <c r="R28" s="246">
        <f t="shared" si="22"/>
        <v>6298.2</v>
      </c>
      <c r="S28" s="246">
        <f t="shared" si="12"/>
        <v>6648.0999999999995</v>
      </c>
      <c r="T28" s="246">
        <f t="shared" si="13"/>
        <v>6998</v>
      </c>
      <c r="U28" s="246">
        <f t="shared" si="14"/>
        <v>7347.9000000000005</v>
      </c>
      <c r="V28" s="246">
        <f t="shared" si="15"/>
        <v>7697.8</v>
      </c>
      <c r="W28" s="246">
        <f t="shared" si="16"/>
        <v>8047.7</v>
      </c>
      <c r="X28" s="246">
        <f t="shared" si="17"/>
        <v>8397.6</v>
      </c>
      <c r="Y28" s="262">
        <f t="shared" si="18"/>
        <v>8747.5</v>
      </c>
      <c r="Z28" s="262">
        <f t="shared" si="23"/>
        <v>9622.25</v>
      </c>
      <c r="AA28" s="262">
        <f t="shared" si="24"/>
        <v>10497</v>
      </c>
      <c r="AB28" s="262">
        <f t="shared" si="25"/>
        <v>11371.75</v>
      </c>
      <c r="AC28" s="262">
        <f t="shared" si="26"/>
        <v>12246.499999999998</v>
      </c>
      <c r="AD28" s="262">
        <f t="shared" si="27"/>
        <v>13121.25</v>
      </c>
      <c r="AE28" s="276" t="s">
        <v>519</v>
      </c>
      <c r="AF28" s="270" t="s">
        <v>520</v>
      </c>
    </row>
    <row r="29" spans="1:32" ht="15" customHeight="1" x14ac:dyDescent="0.25">
      <c r="A29" s="638"/>
      <c r="B29" s="626" t="s">
        <v>466</v>
      </c>
      <c r="C29" s="246">
        <f t="shared" si="1"/>
        <v>1049.7</v>
      </c>
      <c r="D29" s="246">
        <f t="shared" si="2"/>
        <v>1399.6000000000001</v>
      </c>
      <c r="E29" s="246">
        <f t="shared" si="3"/>
        <v>1749.5</v>
      </c>
      <c r="F29" s="246">
        <f t="shared" si="4"/>
        <v>2099.4</v>
      </c>
      <c r="G29" s="246">
        <f t="shared" si="5"/>
        <v>2449.2999999999997</v>
      </c>
      <c r="H29" s="246">
        <f t="shared" si="19"/>
        <v>2799.2000000000003</v>
      </c>
      <c r="I29" s="246">
        <f t="shared" si="6"/>
        <v>3149.1</v>
      </c>
      <c r="J29" s="390">
        <v>3499</v>
      </c>
      <c r="K29" s="246">
        <f t="shared" si="7"/>
        <v>3848.9</v>
      </c>
      <c r="L29" s="246">
        <f t="shared" si="8"/>
        <v>4198.8</v>
      </c>
      <c r="M29" s="246">
        <f t="shared" si="9"/>
        <v>4548.7</v>
      </c>
      <c r="N29" s="246">
        <f t="shared" si="10"/>
        <v>4898.5999999999995</v>
      </c>
      <c r="O29" s="246">
        <f t="shared" si="11"/>
        <v>5248.5</v>
      </c>
      <c r="P29" s="246">
        <f t="shared" si="20"/>
        <v>5598.4000000000005</v>
      </c>
      <c r="Q29" s="246">
        <f t="shared" si="21"/>
        <v>5948.3</v>
      </c>
      <c r="R29" s="246">
        <f t="shared" si="22"/>
        <v>6298.2</v>
      </c>
      <c r="S29" s="246">
        <f t="shared" si="12"/>
        <v>6648.0999999999995</v>
      </c>
      <c r="T29" s="246">
        <f t="shared" si="13"/>
        <v>6998</v>
      </c>
      <c r="U29" s="246">
        <f t="shared" si="14"/>
        <v>7347.9000000000005</v>
      </c>
      <c r="V29" s="246">
        <f t="shared" si="15"/>
        <v>7697.8</v>
      </c>
      <c r="W29" s="246">
        <f t="shared" si="16"/>
        <v>8047.7</v>
      </c>
      <c r="X29" s="246">
        <f t="shared" si="17"/>
        <v>8397.6</v>
      </c>
      <c r="Y29" s="262">
        <f t="shared" si="18"/>
        <v>8747.5</v>
      </c>
      <c r="Z29" s="262">
        <f t="shared" si="23"/>
        <v>9622.25</v>
      </c>
      <c r="AA29" s="262">
        <f t="shared" si="24"/>
        <v>10497</v>
      </c>
      <c r="AB29" s="262">
        <f t="shared" si="25"/>
        <v>11371.75</v>
      </c>
      <c r="AC29" s="262">
        <f t="shared" si="26"/>
        <v>12246.499999999998</v>
      </c>
      <c r="AD29" s="262">
        <f t="shared" si="27"/>
        <v>13121.25</v>
      </c>
      <c r="AE29" s="619" t="s">
        <v>519</v>
      </c>
      <c r="AF29" s="620" t="s">
        <v>520</v>
      </c>
    </row>
    <row r="30" spans="1:32" ht="15" customHeight="1" x14ac:dyDescent="0.25">
      <c r="A30" s="638"/>
      <c r="B30" s="627"/>
      <c r="C30" s="246">
        <f t="shared" si="1"/>
        <v>1049.7</v>
      </c>
      <c r="D30" s="246">
        <f t="shared" si="2"/>
        <v>1399.6000000000001</v>
      </c>
      <c r="E30" s="246">
        <f t="shared" si="3"/>
        <v>1749.5</v>
      </c>
      <c r="F30" s="246">
        <f t="shared" si="4"/>
        <v>2099.4</v>
      </c>
      <c r="G30" s="246">
        <f t="shared" si="5"/>
        <v>2449.2999999999997</v>
      </c>
      <c r="H30" s="246">
        <f t="shared" si="19"/>
        <v>2799.2000000000003</v>
      </c>
      <c r="I30" s="246">
        <f t="shared" si="6"/>
        <v>3149.1</v>
      </c>
      <c r="J30" s="390">
        <v>3499</v>
      </c>
      <c r="K30" s="246">
        <f t="shared" si="7"/>
        <v>3848.9</v>
      </c>
      <c r="L30" s="246">
        <f t="shared" si="8"/>
        <v>4198.8</v>
      </c>
      <c r="M30" s="246">
        <f t="shared" si="9"/>
        <v>4548.7</v>
      </c>
      <c r="N30" s="246">
        <f t="shared" si="10"/>
        <v>4898.5999999999995</v>
      </c>
      <c r="O30" s="246">
        <f t="shared" si="11"/>
        <v>5248.5</v>
      </c>
      <c r="P30" s="246">
        <f t="shared" si="20"/>
        <v>5598.4000000000005</v>
      </c>
      <c r="Q30" s="246">
        <f t="shared" si="21"/>
        <v>5948.3</v>
      </c>
      <c r="R30" s="246">
        <f t="shared" si="22"/>
        <v>6298.2</v>
      </c>
      <c r="S30" s="246">
        <f t="shared" si="12"/>
        <v>6648.0999999999995</v>
      </c>
      <c r="T30" s="246">
        <f t="shared" si="13"/>
        <v>6998</v>
      </c>
      <c r="U30" s="246">
        <f t="shared" si="14"/>
        <v>7347.9000000000005</v>
      </c>
      <c r="V30" s="246">
        <f t="shared" si="15"/>
        <v>7697.8</v>
      </c>
      <c r="W30" s="246">
        <f t="shared" si="16"/>
        <v>8047.7</v>
      </c>
      <c r="X30" s="246">
        <f t="shared" si="17"/>
        <v>8397.6</v>
      </c>
      <c r="Y30" s="262">
        <f t="shared" si="18"/>
        <v>8747.5</v>
      </c>
      <c r="Z30" s="262">
        <f t="shared" si="23"/>
        <v>9622.25</v>
      </c>
      <c r="AA30" s="262">
        <f t="shared" si="24"/>
        <v>10497</v>
      </c>
      <c r="AB30" s="262">
        <f t="shared" si="25"/>
        <v>11371.75</v>
      </c>
      <c r="AC30" s="262">
        <f t="shared" si="26"/>
        <v>12246.499999999998</v>
      </c>
      <c r="AD30" s="262">
        <f t="shared" si="27"/>
        <v>13121.25</v>
      </c>
      <c r="AE30" s="554"/>
      <c r="AF30" s="556"/>
    </row>
    <row r="31" spans="1:32" ht="31.5" x14ac:dyDescent="0.25">
      <c r="A31" s="507"/>
      <c r="B31" s="240" t="s">
        <v>504</v>
      </c>
      <c r="C31" s="246">
        <f t="shared" si="1"/>
        <v>839.69999999999993</v>
      </c>
      <c r="D31" s="246">
        <f t="shared" si="2"/>
        <v>1119.6000000000001</v>
      </c>
      <c r="E31" s="246">
        <f t="shared" si="3"/>
        <v>1399.5</v>
      </c>
      <c r="F31" s="246">
        <f t="shared" si="4"/>
        <v>1679.3999999999999</v>
      </c>
      <c r="G31" s="246">
        <f t="shared" si="5"/>
        <v>1959.3</v>
      </c>
      <c r="H31" s="246">
        <f t="shared" si="19"/>
        <v>2239.2000000000003</v>
      </c>
      <c r="I31" s="246">
        <f t="shared" si="6"/>
        <v>2519.1</v>
      </c>
      <c r="J31" s="379">
        <v>2799</v>
      </c>
      <c r="K31" s="246">
        <f t="shared" si="7"/>
        <v>3078.9</v>
      </c>
      <c r="L31" s="246">
        <f t="shared" si="8"/>
        <v>3358.7999999999997</v>
      </c>
      <c r="M31" s="246">
        <f t="shared" si="9"/>
        <v>3638.7000000000003</v>
      </c>
      <c r="N31" s="246">
        <f t="shared" si="10"/>
        <v>3918.6</v>
      </c>
      <c r="O31" s="246">
        <f t="shared" si="11"/>
        <v>4198.5</v>
      </c>
      <c r="P31" s="246">
        <f t="shared" si="20"/>
        <v>4478.4000000000005</v>
      </c>
      <c r="Q31" s="246">
        <f t="shared" si="21"/>
        <v>4758.3</v>
      </c>
      <c r="R31" s="246">
        <f t="shared" si="22"/>
        <v>5038.2</v>
      </c>
      <c r="S31" s="246">
        <f t="shared" si="12"/>
        <v>5318.0999999999995</v>
      </c>
      <c r="T31" s="246">
        <f t="shared" si="13"/>
        <v>5598</v>
      </c>
      <c r="U31" s="246">
        <f t="shared" si="14"/>
        <v>5877.9000000000005</v>
      </c>
      <c r="V31" s="246">
        <f t="shared" si="15"/>
        <v>6157.8</v>
      </c>
      <c r="W31" s="246">
        <f t="shared" si="16"/>
        <v>6437.7</v>
      </c>
      <c r="X31" s="246">
        <f t="shared" si="17"/>
        <v>6717.5999999999995</v>
      </c>
      <c r="Y31" s="262">
        <f t="shared" si="18"/>
        <v>6997.5</v>
      </c>
      <c r="Z31" s="262">
        <f t="shared" si="23"/>
        <v>7697.25</v>
      </c>
      <c r="AA31" s="262">
        <f t="shared" si="24"/>
        <v>8397</v>
      </c>
      <c r="AB31" s="262">
        <f t="shared" si="25"/>
        <v>9096.75</v>
      </c>
      <c r="AC31" s="262">
        <f t="shared" si="26"/>
        <v>9796.5</v>
      </c>
      <c r="AD31" s="262">
        <f t="shared" si="27"/>
        <v>10496.25</v>
      </c>
      <c r="AE31" s="276" t="s">
        <v>465</v>
      </c>
      <c r="AF31" s="270" t="s">
        <v>523</v>
      </c>
    </row>
    <row r="32" spans="1:32" ht="16.5" thickBot="1" x14ac:dyDescent="0.3">
      <c r="A32" s="508"/>
      <c r="B32" s="259" t="s">
        <v>505</v>
      </c>
      <c r="C32" s="263">
        <f t="shared" si="1"/>
        <v>839.69999999999993</v>
      </c>
      <c r="D32" s="263">
        <f t="shared" si="2"/>
        <v>1119.6000000000001</v>
      </c>
      <c r="E32" s="263">
        <f t="shared" si="3"/>
        <v>1399.5</v>
      </c>
      <c r="F32" s="263">
        <f t="shared" si="4"/>
        <v>1679.3999999999999</v>
      </c>
      <c r="G32" s="263">
        <f t="shared" si="5"/>
        <v>1959.3</v>
      </c>
      <c r="H32" s="263">
        <f t="shared" si="19"/>
        <v>2239.2000000000003</v>
      </c>
      <c r="I32" s="263">
        <f t="shared" si="6"/>
        <v>2519.1</v>
      </c>
      <c r="J32" s="380">
        <v>2799</v>
      </c>
      <c r="K32" s="263">
        <f t="shared" si="7"/>
        <v>3078.9</v>
      </c>
      <c r="L32" s="263">
        <f t="shared" si="8"/>
        <v>3358.7999999999997</v>
      </c>
      <c r="M32" s="263">
        <f t="shared" si="9"/>
        <v>3638.7000000000003</v>
      </c>
      <c r="N32" s="263">
        <f t="shared" si="10"/>
        <v>3918.6</v>
      </c>
      <c r="O32" s="263">
        <f t="shared" si="11"/>
        <v>4198.5</v>
      </c>
      <c r="P32" s="263">
        <f t="shared" si="20"/>
        <v>4478.4000000000005</v>
      </c>
      <c r="Q32" s="263">
        <f t="shared" si="21"/>
        <v>4758.3</v>
      </c>
      <c r="R32" s="263">
        <f t="shared" si="22"/>
        <v>5038.2</v>
      </c>
      <c r="S32" s="263">
        <f t="shared" si="12"/>
        <v>5318.0999999999995</v>
      </c>
      <c r="T32" s="263">
        <f t="shared" si="13"/>
        <v>5598</v>
      </c>
      <c r="U32" s="263">
        <f t="shared" si="14"/>
        <v>5877.9000000000005</v>
      </c>
      <c r="V32" s="263">
        <f t="shared" si="15"/>
        <v>6157.8</v>
      </c>
      <c r="W32" s="263">
        <f t="shared" si="16"/>
        <v>6437.7</v>
      </c>
      <c r="X32" s="263">
        <f t="shared" si="17"/>
        <v>6717.5999999999995</v>
      </c>
      <c r="Y32" s="139">
        <f t="shared" si="18"/>
        <v>6997.5</v>
      </c>
      <c r="Z32" s="139">
        <f t="shared" si="23"/>
        <v>7697.25</v>
      </c>
      <c r="AA32" s="139">
        <f t="shared" si="24"/>
        <v>8397</v>
      </c>
      <c r="AB32" s="139">
        <f t="shared" si="25"/>
        <v>9096.75</v>
      </c>
      <c r="AC32" s="139">
        <f t="shared" si="26"/>
        <v>9796.5</v>
      </c>
      <c r="AD32" s="139">
        <f t="shared" si="27"/>
        <v>10496.25</v>
      </c>
      <c r="AE32" s="277" t="s">
        <v>465</v>
      </c>
      <c r="AF32" s="271" t="s">
        <v>520</v>
      </c>
    </row>
    <row r="33" spans="1:32" ht="15.75" x14ac:dyDescent="0.25">
      <c r="A33" s="549">
        <v>3</v>
      </c>
      <c r="B33" s="141" t="s">
        <v>6</v>
      </c>
      <c r="C33" s="131">
        <f t="shared" si="1"/>
        <v>1095</v>
      </c>
      <c r="D33" s="131">
        <f t="shared" si="2"/>
        <v>1460</v>
      </c>
      <c r="E33" s="131">
        <f t="shared" si="3"/>
        <v>1825</v>
      </c>
      <c r="F33" s="131">
        <f t="shared" si="4"/>
        <v>2190</v>
      </c>
      <c r="G33" s="131">
        <f t="shared" si="5"/>
        <v>2555</v>
      </c>
      <c r="H33" s="131">
        <f t="shared" si="19"/>
        <v>2920</v>
      </c>
      <c r="I33" s="131">
        <f t="shared" si="6"/>
        <v>3285</v>
      </c>
      <c r="J33" s="131">
        <v>3650</v>
      </c>
      <c r="K33" s="131">
        <f t="shared" si="7"/>
        <v>4015.0000000000005</v>
      </c>
      <c r="L33" s="131">
        <f t="shared" si="8"/>
        <v>4380</v>
      </c>
      <c r="M33" s="131">
        <f t="shared" si="9"/>
        <v>4745</v>
      </c>
      <c r="N33" s="131">
        <f t="shared" si="10"/>
        <v>5110</v>
      </c>
      <c r="O33" s="131">
        <f t="shared" si="11"/>
        <v>5475</v>
      </c>
      <c r="P33" s="131">
        <f t="shared" si="20"/>
        <v>5840</v>
      </c>
      <c r="Q33" s="131">
        <f t="shared" si="21"/>
        <v>6205</v>
      </c>
      <c r="R33" s="131">
        <f t="shared" si="22"/>
        <v>6570</v>
      </c>
      <c r="S33" s="131">
        <f t="shared" si="12"/>
        <v>6935</v>
      </c>
      <c r="T33" s="131">
        <f t="shared" si="13"/>
        <v>7300</v>
      </c>
      <c r="U33" s="131">
        <f t="shared" si="14"/>
        <v>7665</v>
      </c>
      <c r="V33" s="131">
        <f t="shared" si="15"/>
        <v>8030.0000000000009</v>
      </c>
      <c r="W33" s="131">
        <f t="shared" si="16"/>
        <v>8395</v>
      </c>
      <c r="X33" s="131">
        <f t="shared" si="17"/>
        <v>8760</v>
      </c>
      <c r="Y33" s="132">
        <f t="shared" si="18"/>
        <v>9125</v>
      </c>
      <c r="Z33" s="132">
        <f t="shared" si="23"/>
        <v>10037.500000000002</v>
      </c>
      <c r="AA33" s="132">
        <f t="shared" si="24"/>
        <v>10950</v>
      </c>
      <c r="AB33" s="132">
        <f t="shared" si="25"/>
        <v>11862.5</v>
      </c>
      <c r="AC33" s="132">
        <f t="shared" si="26"/>
        <v>12775</v>
      </c>
      <c r="AD33" s="132">
        <f t="shared" si="27"/>
        <v>13687.5</v>
      </c>
      <c r="AE33" s="275" t="s">
        <v>519</v>
      </c>
      <c r="AF33" s="269" t="s">
        <v>520</v>
      </c>
    </row>
    <row r="34" spans="1:32" ht="31.5" x14ac:dyDescent="0.25">
      <c r="A34" s="550"/>
      <c r="B34" s="135" t="s">
        <v>467</v>
      </c>
      <c r="C34" s="246">
        <f t="shared" si="1"/>
        <v>1095</v>
      </c>
      <c r="D34" s="246">
        <f t="shared" si="2"/>
        <v>1460</v>
      </c>
      <c r="E34" s="246">
        <f t="shared" si="3"/>
        <v>1825</v>
      </c>
      <c r="F34" s="246">
        <f t="shared" si="4"/>
        <v>2190</v>
      </c>
      <c r="G34" s="246">
        <f t="shared" si="5"/>
        <v>2555</v>
      </c>
      <c r="H34" s="246">
        <f t="shared" si="19"/>
        <v>2920</v>
      </c>
      <c r="I34" s="246">
        <f t="shared" si="6"/>
        <v>3285</v>
      </c>
      <c r="J34" s="379">
        <v>3650</v>
      </c>
      <c r="K34" s="246">
        <f t="shared" si="7"/>
        <v>4015.0000000000005</v>
      </c>
      <c r="L34" s="246">
        <f t="shared" si="8"/>
        <v>4380</v>
      </c>
      <c r="M34" s="246">
        <f t="shared" si="9"/>
        <v>4745</v>
      </c>
      <c r="N34" s="246">
        <f t="shared" si="10"/>
        <v>5110</v>
      </c>
      <c r="O34" s="246">
        <f t="shared" si="11"/>
        <v>5475</v>
      </c>
      <c r="P34" s="246">
        <f t="shared" si="20"/>
        <v>5840</v>
      </c>
      <c r="Q34" s="246">
        <f t="shared" si="21"/>
        <v>6205</v>
      </c>
      <c r="R34" s="246">
        <f t="shared" si="22"/>
        <v>6570</v>
      </c>
      <c r="S34" s="246">
        <f t="shared" si="12"/>
        <v>6935</v>
      </c>
      <c r="T34" s="246">
        <f t="shared" si="13"/>
        <v>7300</v>
      </c>
      <c r="U34" s="246">
        <f t="shared" si="14"/>
        <v>7665</v>
      </c>
      <c r="V34" s="246">
        <f t="shared" si="15"/>
        <v>8030.0000000000009</v>
      </c>
      <c r="W34" s="246">
        <f t="shared" si="16"/>
        <v>8395</v>
      </c>
      <c r="X34" s="246">
        <f t="shared" si="17"/>
        <v>8760</v>
      </c>
      <c r="Y34" s="262">
        <f t="shared" si="18"/>
        <v>9125</v>
      </c>
      <c r="Z34" s="262">
        <f t="shared" si="23"/>
        <v>10037.500000000002</v>
      </c>
      <c r="AA34" s="262">
        <f t="shared" si="24"/>
        <v>10950</v>
      </c>
      <c r="AB34" s="262">
        <f t="shared" si="25"/>
        <v>11862.5</v>
      </c>
      <c r="AC34" s="262">
        <f t="shared" si="26"/>
        <v>12775</v>
      </c>
      <c r="AD34" s="262">
        <f t="shared" si="27"/>
        <v>13687.5</v>
      </c>
      <c r="AE34" s="276" t="s">
        <v>526</v>
      </c>
      <c r="AF34" s="270" t="s">
        <v>527</v>
      </c>
    </row>
    <row r="35" spans="1:32" ht="30.75" x14ac:dyDescent="0.25">
      <c r="A35" s="550"/>
      <c r="B35" s="135" t="s">
        <v>468</v>
      </c>
      <c r="C35" s="246">
        <f t="shared" si="1"/>
        <v>1095</v>
      </c>
      <c r="D35" s="246">
        <f t="shared" si="2"/>
        <v>1460</v>
      </c>
      <c r="E35" s="246">
        <f t="shared" si="3"/>
        <v>1825</v>
      </c>
      <c r="F35" s="246">
        <f t="shared" si="4"/>
        <v>2190</v>
      </c>
      <c r="G35" s="246">
        <f t="shared" si="5"/>
        <v>2555</v>
      </c>
      <c r="H35" s="246">
        <f t="shared" si="19"/>
        <v>2920</v>
      </c>
      <c r="I35" s="246">
        <f t="shared" si="6"/>
        <v>3285</v>
      </c>
      <c r="J35" s="391">
        <v>3650</v>
      </c>
      <c r="K35" s="246">
        <f t="shared" si="7"/>
        <v>4015.0000000000005</v>
      </c>
      <c r="L35" s="246">
        <f t="shared" si="8"/>
        <v>4380</v>
      </c>
      <c r="M35" s="246">
        <f t="shared" si="9"/>
        <v>4745</v>
      </c>
      <c r="N35" s="246">
        <f t="shared" si="10"/>
        <v>5110</v>
      </c>
      <c r="O35" s="246">
        <f t="shared" si="11"/>
        <v>5475</v>
      </c>
      <c r="P35" s="246">
        <f t="shared" si="20"/>
        <v>5840</v>
      </c>
      <c r="Q35" s="246">
        <f t="shared" si="21"/>
        <v>6205</v>
      </c>
      <c r="R35" s="246">
        <f t="shared" si="22"/>
        <v>6570</v>
      </c>
      <c r="S35" s="246">
        <f t="shared" si="12"/>
        <v>6935</v>
      </c>
      <c r="T35" s="246">
        <f t="shared" si="13"/>
        <v>7300</v>
      </c>
      <c r="U35" s="246">
        <f t="shared" si="14"/>
        <v>7665</v>
      </c>
      <c r="V35" s="246">
        <f t="shared" si="15"/>
        <v>8030.0000000000009</v>
      </c>
      <c r="W35" s="246">
        <f t="shared" si="16"/>
        <v>8395</v>
      </c>
      <c r="X35" s="246">
        <f t="shared" si="17"/>
        <v>8760</v>
      </c>
      <c r="Y35" s="262">
        <f t="shared" si="18"/>
        <v>9125</v>
      </c>
      <c r="Z35" s="262">
        <f t="shared" si="23"/>
        <v>10037.500000000002</v>
      </c>
      <c r="AA35" s="262">
        <f t="shared" si="24"/>
        <v>10950</v>
      </c>
      <c r="AB35" s="262">
        <f t="shared" si="25"/>
        <v>11862.5</v>
      </c>
      <c r="AC35" s="262">
        <f t="shared" si="26"/>
        <v>12775</v>
      </c>
      <c r="AD35" s="262">
        <f t="shared" si="27"/>
        <v>13687.5</v>
      </c>
      <c r="AE35" s="276" t="s">
        <v>519</v>
      </c>
      <c r="AF35" s="270" t="s">
        <v>465</v>
      </c>
    </row>
    <row r="36" spans="1:32" ht="15.75" x14ac:dyDescent="0.25">
      <c r="A36" s="550"/>
      <c r="B36" s="135" t="s">
        <v>469</v>
      </c>
      <c r="C36" s="246">
        <f t="shared" si="1"/>
        <v>1095</v>
      </c>
      <c r="D36" s="246">
        <f t="shared" si="2"/>
        <v>1460</v>
      </c>
      <c r="E36" s="246">
        <f t="shared" si="3"/>
        <v>1825</v>
      </c>
      <c r="F36" s="246">
        <f t="shared" si="4"/>
        <v>2190</v>
      </c>
      <c r="G36" s="246">
        <f t="shared" si="5"/>
        <v>2555</v>
      </c>
      <c r="H36" s="246">
        <f t="shared" si="19"/>
        <v>2920</v>
      </c>
      <c r="I36" s="246">
        <f t="shared" si="6"/>
        <v>3285</v>
      </c>
      <c r="J36" s="391">
        <v>3650</v>
      </c>
      <c r="K36" s="246">
        <f t="shared" si="7"/>
        <v>4015.0000000000005</v>
      </c>
      <c r="L36" s="246">
        <f t="shared" si="8"/>
        <v>4380</v>
      </c>
      <c r="M36" s="246">
        <f t="shared" si="9"/>
        <v>4745</v>
      </c>
      <c r="N36" s="246">
        <f t="shared" si="10"/>
        <v>5110</v>
      </c>
      <c r="O36" s="246">
        <f t="shared" si="11"/>
        <v>5475</v>
      </c>
      <c r="P36" s="246">
        <f>J36*1.6</f>
        <v>5840</v>
      </c>
      <c r="Q36" s="246">
        <f>J36*1.7</f>
        <v>6205</v>
      </c>
      <c r="R36" s="246">
        <f>J36*1.8</f>
        <v>6570</v>
      </c>
      <c r="S36" s="246">
        <f t="shared" si="12"/>
        <v>6935</v>
      </c>
      <c r="T36" s="246">
        <f t="shared" si="13"/>
        <v>7300</v>
      </c>
      <c r="U36" s="246">
        <f t="shared" si="14"/>
        <v>7665</v>
      </c>
      <c r="V36" s="246">
        <f t="shared" si="15"/>
        <v>8030.0000000000009</v>
      </c>
      <c r="W36" s="246">
        <f t="shared" si="16"/>
        <v>8395</v>
      </c>
      <c r="X36" s="246">
        <f t="shared" si="17"/>
        <v>8760</v>
      </c>
      <c r="Y36" s="262">
        <f t="shared" si="18"/>
        <v>9125</v>
      </c>
      <c r="Z36" s="262">
        <f t="shared" si="23"/>
        <v>10037.500000000002</v>
      </c>
      <c r="AA36" s="262">
        <f t="shared" si="24"/>
        <v>10950</v>
      </c>
      <c r="AB36" s="262">
        <f t="shared" si="25"/>
        <v>11862.5</v>
      </c>
      <c r="AC36" s="262">
        <f t="shared" si="26"/>
        <v>12775</v>
      </c>
      <c r="AD36" s="262">
        <f t="shared" si="27"/>
        <v>13687.5</v>
      </c>
      <c r="AE36" s="276" t="s">
        <v>530</v>
      </c>
      <c r="AF36" s="270" t="s">
        <v>531</v>
      </c>
    </row>
    <row r="37" spans="1:32" ht="31.5" x14ac:dyDescent="0.25">
      <c r="A37" s="550"/>
      <c r="B37" s="135" t="s">
        <v>472</v>
      </c>
      <c r="C37" s="246">
        <f t="shared" si="1"/>
        <v>876</v>
      </c>
      <c r="D37" s="246">
        <f t="shared" si="2"/>
        <v>1168</v>
      </c>
      <c r="E37" s="246">
        <f t="shared" si="3"/>
        <v>1460</v>
      </c>
      <c r="F37" s="246">
        <f t="shared" si="4"/>
        <v>1752</v>
      </c>
      <c r="G37" s="246">
        <f t="shared" si="5"/>
        <v>2043.9999999999998</v>
      </c>
      <c r="H37" s="246">
        <f t="shared" si="19"/>
        <v>2336</v>
      </c>
      <c r="I37" s="246">
        <f t="shared" si="6"/>
        <v>2628</v>
      </c>
      <c r="J37" s="379">
        <v>2920</v>
      </c>
      <c r="K37" s="246">
        <f t="shared" si="7"/>
        <v>3212.0000000000005</v>
      </c>
      <c r="L37" s="246">
        <f t="shared" si="8"/>
        <v>3504</v>
      </c>
      <c r="M37" s="246">
        <f t="shared" si="9"/>
        <v>3796</v>
      </c>
      <c r="N37" s="246">
        <f t="shared" si="10"/>
        <v>4087.9999999999995</v>
      </c>
      <c r="O37" s="246">
        <f t="shared" si="11"/>
        <v>4380</v>
      </c>
      <c r="P37" s="246">
        <f>J37*1.6</f>
        <v>4672</v>
      </c>
      <c r="Q37" s="246">
        <f>J37*1.7</f>
        <v>4964</v>
      </c>
      <c r="R37" s="246">
        <f>J37*1.8</f>
        <v>5256</v>
      </c>
      <c r="S37" s="246">
        <f t="shared" si="12"/>
        <v>5548</v>
      </c>
      <c r="T37" s="246">
        <f t="shared" si="13"/>
        <v>5840</v>
      </c>
      <c r="U37" s="246">
        <f t="shared" si="14"/>
        <v>6132</v>
      </c>
      <c r="V37" s="246">
        <f t="shared" si="15"/>
        <v>6424.0000000000009</v>
      </c>
      <c r="W37" s="246">
        <f t="shared" si="16"/>
        <v>6715.9999999999991</v>
      </c>
      <c r="X37" s="246">
        <f t="shared" si="17"/>
        <v>7008</v>
      </c>
      <c r="Y37" s="262">
        <f t="shared" si="18"/>
        <v>7300</v>
      </c>
      <c r="Z37" s="262">
        <f t="shared" si="23"/>
        <v>8030.0000000000009</v>
      </c>
      <c r="AA37" s="262">
        <f t="shared" si="24"/>
        <v>8760</v>
      </c>
      <c r="AB37" s="262">
        <f t="shared" si="25"/>
        <v>9490</v>
      </c>
      <c r="AC37" s="262">
        <f t="shared" si="26"/>
        <v>10219.999999999998</v>
      </c>
      <c r="AD37" s="262">
        <f t="shared" si="27"/>
        <v>10950</v>
      </c>
      <c r="AE37" s="276" t="s">
        <v>465</v>
      </c>
      <c r="AF37" s="270" t="s">
        <v>523</v>
      </c>
    </row>
    <row r="38" spans="1:32" ht="30.75" x14ac:dyDescent="0.25">
      <c r="A38" s="550"/>
      <c r="B38" s="135" t="s">
        <v>545</v>
      </c>
      <c r="C38" s="246">
        <f t="shared" si="1"/>
        <v>876</v>
      </c>
      <c r="D38" s="246">
        <f t="shared" si="2"/>
        <v>1168</v>
      </c>
      <c r="E38" s="246">
        <f t="shared" si="3"/>
        <v>1460</v>
      </c>
      <c r="F38" s="246">
        <f t="shared" si="4"/>
        <v>1752</v>
      </c>
      <c r="G38" s="246">
        <f t="shared" si="5"/>
        <v>2043.9999999999998</v>
      </c>
      <c r="H38" s="246">
        <f t="shared" si="19"/>
        <v>2336</v>
      </c>
      <c r="I38" s="246">
        <f t="shared" si="6"/>
        <v>2628</v>
      </c>
      <c r="J38" s="379">
        <v>2920</v>
      </c>
      <c r="K38" s="246">
        <f t="shared" si="7"/>
        <v>3212.0000000000005</v>
      </c>
      <c r="L38" s="246">
        <f t="shared" si="8"/>
        <v>3504</v>
      </c>
      <c r="M38" s="246">
        <f t="shared" si="9"/>
        <v>3796</v>
      </c>
      <c r="N38" s="246">
        <f t="shared" si="10"/>
        <v>4087.9999999999995</v>
      </c>
      <c r="O38" s="246">
        <f t="shared" si="11"/>
        <v>4380</v>
      </c>
      <c r="P38" s="246">
        <f t="shared" ref="P38:P53" si="28">J38*1.6</f>
        <v>4672</v>
      </c>
      <c r="Q38" s="246">
        <f t="shared" ref="Q38:Q53" si="29">J38*1.7</f>
        <v>4964</v>
      </c>
      <c r="R38" s="246">
        <f t="shared" ref="R38:R53" si="30">J38*1.8</f>
        <v>5256</v>
      </c>
      <c r="S38" s="246">
        <f t="shared" si="12"/>
        <v>5548</v>
      </c>
      <c r="T38" s="246">
        <f t="shared" si="13"/>
        <v>5840</v>
      </c>
      <c r="U38" s="246">
        <f t="shared" si="14"/>
        <v>6132</v>
      </c>
      <c r="V38" s="246">
        <f t="shared" si="15"/>
        <v>6424.0000000000009</v>
      </c>
      <c r="W38" s="246">
        <f t="shared" si="16"/>
        <v>6715.9999999999991</v>
      </c>
      <c r="X38" s="246">
        <f t="shared" si="17"/>
        <v>7008</v>
      </c>
      <c r="Y38" s="262">
        <f t="shared" si="18"/>
        <v>7300</v>
      </c>
      <c r="Z38" s="262">
        <f t="shared" si="23"/>
        <v>8030.0000000000009</v>
      </c>
      <c r="AA38" s="262">
        <f t="shared" si="24"/>
        <v>8760</v>
      </c>
      <c r="AB38" s="262">
        <f t="shared" si="25"/>
        <v>9490</v>
      </c>
      <c r="AC38" s="262">
        <f t="shared" si="26"/>
        <v>10219.999999999998</v>
      </c>
      <c r="AD38" s="262">
        <f t="shared" si="27"/>
        <v>10950</v>
      </c>
      <c r="AE38" s="276" t="s">
        <v>465</v>
      </c>
      <c r="AF38" s="270" t="s">
        <v>527</v>
      </c>
    </row>
    <row r="39" spans="1:32" ht="31.5" x14ac:dyDescent="0.25">
      <c r="A39" s="550"/>
      <c r="B39" s="135" t="s">
        <v>475</v>
      </c>
      <c r="C39" s="246">
        <f t="shared" si="1"/>
        <v>1095</v>
      </c>
      <c r="D39" s="246">
        <f t="shared" si="2"/>
        <v>1460</v>
      </c>
      <c r="E39" s="246">
        <f t="shared" si="3"/>
        <v>1825</v>
      </c>
      <c r="F39" s="246">
        <f t="shared" si="4"/>
        <v>2190</v>
      </c>
      <c r="G39" s="246">
        <f t="shared" si="5"/>
        <v>2555</v>
      </c>
      <c r="H39" s="246">
        <f t="shared" si="19"/>
        <v>2920</v>
      </c>
      <c r="I39" s="246">
        <f t="shared" si="6"/>
        <v>3285</v>
      </c>
      <c r="J39" s="379">
        <v>3650</v>
      </c>
      <c r="K39" s="246">
        <f t="shared" si="7"/>
        <v>4015.0000000000005</v>
      </c>
      <c r="L39" s="246">
        <f t="shared" si="8"/>
        <v>4380</v>
      </c>
      <c r="M39" s="246">
        <f t="shared" si="9"/>
        <v>4745</v>
      </c>
      <c r="N39" s="246">
        <f t="shared" si="10"/>
        <v>5110</v>
      </c>
      <c r="O39" s="246">
        <f t="shared" si="11"/>
        <v>5475</v>
      </c>
      <c r="P39" s="246">
        <f t="shared" si="28"/>
        <v>5840</v>
      </c>
      <c r="Q39" s="246">
        <f t="shared" si="29"/>
        <v>6205</v>
      </c>
      <c r="R39" s="246">
        <f t="shared" si="30"/>
        <v>6570</v>
      </c>
      <c r="S39" s="246">
        <f t="shared" si="12"/>
        <v>6935</v>
      </c>
      <c r="T39" s="246">
        <f t="shared" si="13"/>
        <v>7300</v>
      </c>
      <c r="U39" s="246">
        <f t="shared" si="14"/>
        <v>7665</v>
      </c>
      <c r="V39" s="246">
        <f t="shared" si="15"/>
        <v>8030.0000000000009</v>
      </c>
      <c r="W39" s="246">
        <f t="shared" si="16"/>
        <v>8395</v>
      </c>
      <c r="X39" s="246">
        <f t="shared" si="17"/>
        <v>8760</v>
      </c>
      <c r="Y39" s="262">
        <f t="shared" si="18"/>
        <v>9125</v>
      </c>
      <c r="Z39" s="262">
        <f t="shared" si="23"/>
        <v>10037.500000000002</v>
      </c>
      <c r="AA39" s="262">
        <f t="shared" si="24"/>
        <v>10950</v>
      </c>
      <c r="AB39" s="262">
        <f t="shared" si="25"/>
        <v>11862.5</v>
      </c>
      <c r="AC39" s="262">
        <f t="shared" si="26"/>
        <v>12775</v>
      </c>
      <c r="AD39" s="262">
        <f t="shared" si="27"/>
        <v>13687.5</v>
      </c>
      <c r="AE39" s="276" t="s">
        <v>526</v>
      </c>
      <c r="AF39" s="270" t="s">
        <v>465</v>
      </c>
    </row>
    <row r="40" spans="1:32" ht="15.75" x14ac:dyDescent="0.25">
      <c r="A40" s="550"/>
      <c r="B40" s="135" t="s">
        <v>470</v>
      </c>
      <c r="C40" s="246">
        <f t="shared" si="1"/>
        <v>1095</v>
      </c>
      <c r="D40" s="246">
        <f t="shared" si="2"/>
        <v>1460</v>
      </c>
      <c r="E40" s="246">
        <f t="shared" si="3"/>
        <v>1825</v>
      </c>
      <c r="F40" s="246">
        <f t="shared" si="4"/>
        <v>2190</v>
      </c>
      <c r="G40" s="246">
        <f t="shared" si="5"/>
        <v>2555</v>
      </c>
      <c r="H40" s="246">
        <f t="shared" si="19"/>
        <v>2920</v>
      </c>
      <c r="I40" s="246">
        <f t="shared" si="6"/>
        <v>3285</v>
      </c>
      <c r="J40" s="379">
        <v>3650</v>
      </c>
      <c r="K40" s="246">
        <f t="shared" si="7"/>
        <v>4015.0000000000005</v>
      </c>
      <c r="L40" s="246">
        <f t="shared" si="8"/>
        <v>4380</v>
      </c>
      <c r="M40" s="246">
        <f t="shared" si="9"/>
        <v>4745</v>
      </c>
      <c r="N40" s="246">
        <f t="shared" si="10"/>
        <v>5110</v>
      </c>
      <c r="O40" s="246">
        <f t="shared" si="11"/>
        <v>5475</v>
      </c>
      <c r="P40" s="246">
        <f t="shared" si="28"/>
        <v>5840</v>
      </c>
      <c r="Q40" s="246">
        <f t="shared" si="29"/>
        <v>6205</v>
      </c>
      <c r="R40" s="246">
        <f t="shared" si="30"/>
        <v>6570</v>
      </c>
      <c r="S40" s="246">
        <f t="shared" si="12"/>
        <v>6935</v>
      </c>
      <c r="T40" s="246">
        <f t="shared" si="13"/>
        <v>7300</v>
      </c>
      <c r="U40" s="246">
        <f t="shared" si="14"/>
        <v>7665</v>
      </c>
      <c r="V40" s="246">
        <f t="shared" si="15"/>
        <v>8030.0000000000009</v>
      </c>
      <c r="W40" s="246">
        <f t="shared" si="16"/>
        <v>8395</v>
      </c>
      <c r="X40" s="246">
        <f t="shared" si="17"/>
        <v>8760</v>
      </c>
      <c r="Y40" s="262">
        <f t="shared" si="18"/>
        <v>9125</v>
      </c>
      <c r="Z40" s="262">
        <f t="shared" si="23"/>
        <v>10037.500000000002</v>
      </c>
      <c r="AA40" s="262">
        <f t="shared" si="24"/>
        <v>10950</v>
      </c>
      <c r="AB40" s="262">
        <f t="shared" si="25"/>
        <v>11862.5</v>
      </c>
      <c r="AC40" s="262">
        <f t="shared" si="26"/>
        <v>12775</v>
      </c>
      <c r="AD40" s="262">
        <f t="shared" si="27"/>
        <v>13687.5</v>
      </c>
      <c r="AE40" s="276" t="s">
        <v>526</v>
      </c>
      <c r="AF40" s="270" t="s">
        <v>527</v>
      </c>
    </row>
    <row r="41" spans="1:32" ht="15.75" x14ac:dyDescent="0.25">
      <c r="A41" s="550"/>
      <c r="B41" s="135" t="s">
        <v>471</v>
      </c>
      <c r="C41" s="246">
        <f t="shared" si="1"/>
        <v>1095</v>
      </c>
      <c r="D41" s="246">
        <f t="shared" si="2"/>
        <v>1460</v>
      </c>
      <c r="E41" s="246">
        <f t="shared" si="3"/>
        <v>1825</v>
      </c>
      <c r="F41" s="246">
        <f t="shared" si="4"/>
        <v>2190</v>
      </c>
      <c r="G41" s="246">
        <f t="shared" si="5"/>
        <v>2555</v>
      </c>
      <c r="H41" s="246">
        <f t="shared" si="19"/>
        <v>2920</v>
      </c>
      <c r="I41" s="246">
        <f t="shared" si="6"/>
        <v>3285</v>
      </c>
      <c r="J41" s="379">
        <v>3650</v>
      </c>
      <c r="K41" s="246">
        <f t="shared" si="7"/>
        <v>4015.0000000000005</v>
      </c>
      <c r="L41" s="246">
        <f t="shared" si="8"/>
        <v>4380</v>
      </c>
      <c r="M41" s="246">
        <f t="shared" si="9"/>
        <v>4745</v>
      </c>
      <c r="N41" s="246">
        <f t="shared" si="10"/>
        <v>5110</v>
      </c>
      <c r="O41" s="246">
        <f t="shared" si="11"/>
        <v>5475</v>
      </c>
      <c r="P41" s="246">
        <f t="shared" si="28"/>
        <v>5840</v>
      </c>
      <c r="Q41" s="246">
        <f t="shared" si="29"/>
        <v>6205</v>
      </c>
      <c r="R41" s="246">
        <f t="shared" si="30"/>
        <v>6570</v>
      </c>
      <c r="S41" s="246">
        <f t="shared" si="12"/>
        <v>6935</v>
      </c>
      <c r="T41" s="246">
        <f t="shared" si="13"/>
        <v>7300</v>
      </c>
      <c r="U41" s="246">
        <f t="shared" si="14"/>
        <v>7665</v>
      </c>
      <c r="V41" s="246">
        <f t="shared" si="15"/>
        <v>8030.0000000000009</v>
      </c>
      <c r="W41" s="246">
        <f t="shared" si="16"/>
        <v>8395</v>
      </c>
      <c r="X41" s="246">
        <f t="shared" si="17"/>
        <v>8760</v>
      </c>
      <c r="Y41" s="262">
        <f t="shared" si="18"/>
        <v>9125</v>
      </c>
      <c r="Z41" s="262">
        <f t="shared" si="23"/>
        <v>10037.500000000002</v>
      </c>
      <c r="AA41" s="262">
        <f t="shared" si="24"/>
        <v>10950</v>
      </c>
      <c r="AB41" s="262">
        <f t="shared" si="25"/>
        <v>11862.5</v>
      </c>
      <c r="AC41" s="262">
        <f t="shared" si="26"/>
        <v>12775</v>
      </c>
      <c r="AD41" s="262">
        <f t="shared" si="27"/>
        <v>13687.5</v>
      </c>
      <c r="AE41" s="276" t="s">
        <v>532</v>
      </c>
      <c r="AF41" s="270" t="s">
        <v>520</v>
      </c>
    </row>
    <row r="42" spans="1:32" ht="31.5" x14ac:dyDescent="0.25">
      <c r="A42" s="550"/>
      <c r="B42" s="135" t="s">
        <v>474</v>
      </c>
      <c r="C42" s="246">
        <f t="shared" si="1"/>
        <v>1095</v>
      </c>
      <c r="D42" s="246">
        <f t="shared" si="2"/>
        <v>1460</v>
      </c>
      <c r="E42" s="246">
        <f t="shared" si="3"/>
        <v>1825</v>
      </c>
      <c r="F42" s="246">
        <f t="shared" si="4"/>
        <v>2190</v>
      </c>
      <c r="G42" s="246">
        <f t="shared" si="5"/>
        <v>2555</v>
      </c>
      <c r="H42" s="246">
        <f t="shared" si="19"/>
        <v>2920</v>
      </c>
      <c r="I42" s="246">
        <f t="shared" si="6"/>
        <v>3285</v>
      </c>
      <c r="J42" s="379">
        <v>3650</v>
      </c>
      <c r="K42" s="246">
        <f t="shared" si="7"/>
        <v>4015.0000000000005</v>
      </c>
      <c r="L42" s="246">
        <f t="shared" si="8"/>
        <v>4380</v>
      </c>
      <c r="M42" s="246">
        <f t="shared" si="9"/>
        <v>4745</v>
      </c>
      <c r="N42" s="246">
        <f t="shared" si="10"/>
        <v>5110</v>
      </c>
      <c r="O42" s="246">
        <f t="shared" si="11"/>
        <v>5475</v>
      </c>
      <c r="P42" s="246">
        <f t="shared" si="28"/>
        <v>5840</v>
      </c>
      <c r="Q42" s="246">
        <f t="shared" si="29"/>
        <v>6205</v>
      </c>
      <c r="R42" s="246">
        <f t="shared" si="30"/>
        <v>6570</v>
      </c>
      <c r="S42" s="246">
        <f t="shared" si="12"/>
        <v>6935</v>
      </c>
      <c r="T42" s="246">
        <f t="shared" si="13"/>
        <v>7300</v>
      </c>
      <c r="U42" s="246">
        <f t="shared" si="14"/>
        <v>7665</v>
      </c>
      <c r="V42" s="246">
        <f t="shared" si="15"/>
        <v>8030.0000000000009</v>
      </c>
      <c r="W42" s="246">
        <f t="shared" si="16"/>
        <v>8395</v>
      </c>
      <c r="X42" s="246">
        <f t="shared" si="17"/>
        <v>8760</v>
      </c>
      <c r="Y42" s="262">
        <f t="shared" si="18"/>
        <v>9125</v>
      </c>
      <c r="Z42" s="262">
        <f t="shared" si="23"/>
        <v>10037.500000000002</v>
      </c>
      <c r="AA42" s="262">
        <f t="shared" si="24"/>
        <v>10950</v>
      </c>
      <c r="AB42" s="262">
        <f t="shared" si="25"/>
        <v>11862.5</v>
      </c>
      <c r="AC42" s="262">
        <f t="shared" si="26"/>
        <v>12775</v>
      </c>
      <c r="AD42" s="262">
        <f t="shared" si="27"/>
        <v>13687.5</v>
      </c>
      <c r="AE42" s="276" t="s">
        <v>526</v>
      </c>
      <c r="AF42" s="270" t="s">
        <v>465</v>
      </c>
    </row>
    <row r="43" spans="1:32" ht="16.5" thickBot="1" x14ac:dyDescent="0.3">
      <c r="A43" s="625"/>
      <c r="B43" s="142" t="s">
        <v>506</v>
      </c>
      <c r="C43" s="263">
        <f t="shared" si="1"/>
        <v>1095</v>
      </c>
      <c r="D43" s="263">
        <f t="shared" si="2"/>
        <v>1460</v>
      </c>
      <c r="E43" s="263">
        <f t="shared" si="3"/>
        <v>1825</v>
      </c>
      <c r="F43" s="263">
        <f t="shared" si="4"/>
        <v>2190</v>
      </c>
      <c r="G43" s="263">
        <f t="shared" si="5"/>
        <v>2555</v>
      </c>
      <c r="H43" s="263">
        <f t="shared" si="19"/>
        <v>2920</v>
      </c>
      <c r="I43" s="263">
        <f t="shared" si="6"/>
        <v>3285</v>
      </c>
      <c r="J43" s="380">
        <v>3650</v>
      </c>
      <c r="K43" s="263">
        <f t="shared" si="7"/>
        <v>4015.0000000000005</v>
      </c>
      <c r="L43" s="263">
        <f t="shared" si="8"/>
        <v>4380</v>
      </c>
      <c r="M43" s="263">
        <f t="shared" si="9"/>
        <v>4745</v>
      </c>
      <c r="N43" s="263">
        <f t="shared" si="10"/>
        <v>5110</v>
      </c>
      <c r="O43" s="263">
        <f t="shared" si="11"/>
        <v>5475</v>
      </c>
      <c r="P43" s="263">
        <f t="shared" si="28"/>
        <v>5840</v>
      </c>
      <c r="Q43" s="263">
        <f t="shared" si="29"/>
        <v>6205</v>
      </c>
      <c r="R43" s="263">
        <f t="shared" si="30"/>
        <v>6570</v>
      </c>
      <c r="S43" s="263">
        <f t="shared" si="12"/>
        <v>6935</v>
      </c>
      <c r="T43" s="263">
        <f t="shared" si="13"/>
        <v>7300</v>
      </c>
      <c r="U43" s="263">
        <f t="shared" si="14"/>
        <v>7665</v>
      </c>
      <c r="V43" s="263">
        <f t="shared" si="15"/>
        <v>8030.0000000000009</v>
      </c>
      <c r="W43" s="263">
        <f t="shared" si="16"/>
        <v>8395</v>
      </c>
      <c r="X43" s="263">
        <f t="shared" si="17"/>
        <v>8760</v>
      </c>
      <c r="Y43" s="139">
        <f t="shared" si="18"/>
        <v>9125</v>
      </c>
      <c r="Z43" s="139">
        <f t="shared" si="23"/>
        <v>10037.500000000002</v>
      </c>
      <c r="AA43" s="139">
        <f t="shared" si="24"/>
        <v>10950</v>
      </c>
      <c r="AB43" s="139">
        <f t="shared" si="25"/>
        <v>11862.5</v>
      </c>
      <c r="AC43" s="139">
        <f t="shared" si="26"/>
        <v>12775</v>
      </c>
      <c r="AD43" s="139">
        <f t="shared" si="27"/>
        <v>13687.5</v>
      </c>
      <c r="AE43" s="277" t="s">
        <v>533</v>
      </c>
      <c r="AF43" s="271" t="s">
        <v>534</v>
      </c>
    </row>
    <row r="44" spans="1:32" ht="15.75" x14ac:dyDescent="0.25">
      <c r="A44" s="628">
        <v>4</v>
      </c>
      <c r="B44" s="257" t="s">
        <v>301</v>
      </c>
      <c r="C44" s="238">
        <f t="shared" si="1"/>
        <v>1141.2</v>
      </c>
      <c r="D44" s="238">
        <f t="shared" si="2"/>
        <v>1521.6000000000001</v>
      </c>
      <c r="E44" s="238">
        <f t="shared" si="3"/>
        <v>1902</v>
      </c>
      <c r="F44" s="238">
        <f t="shared" si="4"/>
        <v>2282.4</v>
      </c>
      <c r="G44" s="238">
        <f t="shared" si="5"/>
        <v>2662.7999999999997</v>
      </c>
      <c r="H44" s="238">
        <f t="shared" si="19"/>
        <v>3043.2000000000003</v>
      </c>
      <c r="I44" s="238">
        <f t="shared" si="6"/>
        <v>3423.6</v>
      </c>
      <c r="J44" s="377">
        <v>3804</v>
      </c>
      <c r="K44" s="238">
        <f t="shared" si="7"/>
        <v>4184.4000000000005</v>
      </c>
      <c r="L44" s="238">
        <f t="shared" si="8"/>
        <v>4564.8</v>
      </c>
      <c r="M44" s="238">
        <f t="shared" si="9"/>
        <v>4945.2</v>
      </c>
      <c r="N44" s="238">
        <f t="shared" si="10"/>
        <v>5325.5999999999995</v>
      </c>
      <c r="O44" s="238">
        <f t="shared" si="11"/>
        <v>5706</v>
      </c>
      <c r="P44" s="238">
        <f t="shared" si="28"/>
        <v>6086.4000000000005</v>
      </c>
      <c r="Q44" s="238">
        <f t="shared" si="29"/>
        <v>6466.8</v>
      </c>
      <c r="R44" s="238">
        <f t="shared" si="30"/>
        <v>6847.2</v>
      </c>
      <c r="S44" s="238">
        <f t="shared" si="12"/>
        <v>7227.5999999999995</v>
      </c>
      <c r="T44" s="238">
        <f t="shared" si="13"/>
        <v>7608</v>
      </c>
      <c r="U44" s="238">
        <f t="shared" si="14"/>
        <v>7988.4000000000005</v>
      </c>
      <c r="V44" s="238">
        <f t="shared" si="15"/>
        <v>8368.8000000000011</v>
      </c>
      <c r="W44" s="238">
        <f t="shared" si="16"/>
        <v>8749.1999999999989</v>
      </c>
      <c r="X44" s="238">
        <f t="shared" si="17"/>
        <v>9129.6</v>
      </c>
      <c r="Y44" s="239">
        <f t="shared" si="18"/>
        <v>9510</v>
      </c>
      <c r="Z44" s="239">
        <f t="shared" si="23"/>
        <v>10461.000000000002</v>
      </c>
      <c r="AA44" s="239">
        <f t="shared" si="24"/>
        <v>11412</v>
      </c>
      <c r="AB44" s="239">
        <f t="shared" si="25"/>
        <v>12363</v>
      </c>
      <c r="AC44" s="239">
        <f t="shared" si="26"/>
        <v>13313.999999999998</v>
      </c>
      <c r="AD44" s="239">
        <f t="shared" si="27"/>
        <v>14265</v>
      </c>
      <c r="AE44" s="278" t="s">
        <v>519</v>
      </c>
      <c r="AF44" s="279" t="s">
        <v>520</v>
      </c>
    </row>
    <row r="45" spans="1:32" ht="15.75" x14ac:dyDescent="0.25">
      <c r="A45" s="629"/>
      <c r="B45" s="258" t="s">
        <v>476</v>
      </c>
      <c r="C45" s="246">
        <f t="shared" si="1"/>
        <v>1141.2</v>
      </c>
      <c r="D45" s="246">
        <f t="shared" si="2"/>
        <v>1521.6000000000001</v>
      </c>
      <c r="E45" s="246">
        <f t="shared" si="3"/>
        <v>1902</v>
      </c>
      <c r="F45" s="246">
        <f t="shared" si="4"/>
        <v>2282.4</v>
      </c>
      <c r="G45" s="246">
        <f t="shared" si="5"/>
        <v>2662.7999999999997</v>
      </c>
      <c r="H45" s="246">
        <f t="shared" si="19"/>
        <v>3043.2000000000003</v>
      </c>
      <c r="I45" s="246">
        <f t="shared" si="6"/>
        <v>3423.6</v>
      </c>
      <c r="J45" s="390">
        <v>3804</v>
      </c>
      <c r="K45" s="246">
        <f t="shared" si="7"/>
        <v>4184.4000000000005</v>
      </c>
      <c r="L45" s="246">
        <f t="shared" si="8"/>
        <v>4564.8</v>
      </c>
      <c r="M45" s="246">
        <f t="shared" si="9"/>
        <v>4945.2</v>
      </c>
      <c r="N45" s="246">
        <f t="shared" si="10"/>
        <v>5325.5999999999995</v>
      </c>
      <c r="O45" s="246">
        <f t="shared" si="11"/>
        <v>5706</v>
      </c>
      <c r="P45" s="246">
        <f t="shared" si="28"/>
        <v>6086.4000000000005</v>
      </c>
      <c r="Q45" s="246">
        <f t="shared" si="29"/>
        <v>6466.8</v>
      </c>
      <c r="R45" s="246">
        <f t="shared" si="30"/>
        <v>6847.2</v>
      </c>
      <c r="S45" s="246">
        <f t="shared" si="12"/>
        <v>7227.5999999999995</v>
      </c>
      <c r="T45" s="246">
        <f t="shared" si="13"/>
        <v>7608</v>
      </c>
      <c r="U45" s="246">
        <f t="shared" si="14"/>
        <v>7988.4000000000005</v>
      </c>
      <c r="V45" s="246">
        <f t="shared" si="15"/>
        <v>8368.8000000000011</v>
      </c>
      <c r="W45" s="246">
        <f t="shared" si="16"/>
        <v>8749.1999999999989</v>
      </c>
      <c r="X45" s="246">
        <f t="shared" si="17"/>
        <v>9129.6</v>
      </c>
      <c r="Y45" s="262">
        <f t="shared" si="18"/>
        <v>9510</v>
      </c>
      <c r="Z45" s="262">
        <f t="shared" si="23"/>
        <v>10461.000000000002</v>
      </c>
      <c r="AA45" s="262">
        <f t="shared" si="24"/>
        <v>11412</v>
      </c>
      <c r="AB45" s="262">
        <f t="shared" si="25"/>
        <v>12363</v>
      </c>
      <c r="AC45" s="262">
        <f t="shared" si="26"/>
        <v>13313.999999999998</v>
      </c>
      <c r="AD45" s="262">
        <f t="shared" si="27"/>
        <v>14265</v>
      </c>
      <c r="AE45" s="276" t="s">
        <v>522</v>
      </c>
      <c r="AF45" s="270" t="s">
        <v>523</v>
      </c>
    </row>
    <row r="46" spans="1:32" ht="15.75" x14ac:dyDescent="0.25">
      <c r="A46" s="629"/>
      <c r="B46" s="258" t="s">
        <v>477</v>
      </c>
      <c r="C46" s="246">
        <f t="shared" si="1"/>
        <v>1141.2</v>
      </c>
      <c r="D46" s="246">
        <f t="shared" si="2"/>
        <v>1521.6000000000001</v>
      </c>
      <c r="E46" s="246">
        <f t="shared" si="3"/>
        <v>1902</v>
      </c>
      <c r="F46" s="246">
        <f t="shared" si="4"/>
        <v>2282.4</v>
      </c>
      <c r="G46" s="246">
        <f t="shared" si="5"/>
        <v>2662.7999999999997</v>
      </c>
      <c r="H46" s="246">
        <f t="shared" si="19"/>
        <v>3043.2000000000003</v>
      </c>
      <c r="I46" s="246">
        <f t="shared" si="6"/>
        <v>3423.6</v>
      </c>
      <c r="J46" s="390">
        <v>3804</v>
      </c>
      <c r="K46" s="246">
        <f t="shared" si="7"/>
        <v>4184.4000000000005</v>
      </c>
      <c r="L46" s="246">
        <f t="shared" si="8"/>
        <v>4564.8</v>
      </c>
      <c r="M46" s="246">
        <f t="shared" si="9"/>
        <v>4945.2</v>
      </c>
      <c r="N46" s="246">
        <f t="shared" si="10"/>
        <v>5325.5999999999995</v>
      </c>
      <c r="O46" s="246">
        <f t="shared" si="11"/>
        <v>5706</v>
      </c>
      <c r="P46" s="246">
        <f t="shared" si="28"/>
        <v>6086.4000000000005</v>
      </c>
      <c r="Q46" s="246">
        <f t="shared" si="29"/>
        <v>6466.8</v>
      </c>
      <c r="R46" s="246">
        <f t="shared" si="30"/>
        <v>6847.2</v>
      </c>
      <c r="S46" s="246">
        <f t="shared" si="12"/>
        <v>7227.5999999999995</v>
      </c>
      <c r="T46" s="246">
        <f t="shared" si="13"/>
        <v>7608</v>
      </c>
      <c r="U46" s="246">
        <f t="shared" si="14"/>
        <v>7988.4000000000005</v>
      </c>
      <c r="V46" s="246">
        <f t="shared" si="15"/>
        <v>8368.8000000000011</v>
      </c>
      <c r="W46" s="246">
        <f t="shared" si="16"/>
        <v>8749.1999999999989</v>
      </c>
      <c r="X46" s="246">
        <f t="shared" si="17"/>
        <v>9129.6</v>
      </c>
      <c r="Y46" s="262">
        <f t="shared" si="18"/>
        <v>9510</v>
      </c>
      <c r="Z46" s="262">
        <f t="shared" si="23"/>
        <v>10461.000000000002</v>
      </c>
      <c r="AA46" s="262">
        <f t="shared" si="24"/>
        <v>11412</v>
      </c>
      <c r="AB46" s="262">
        <f t="shared" si="25"/>
        <v>12363</v>
      </c>
      <c r="AC46" s="262">
        <f t="shared" si="26"/>
        <v>13313.999999999998</v>
      </c>
      <c r="AD46" s="262">
        <f t="shared" si="27"/>
        <v>14265</v>
      </c>
      <c r="AE46" s="276" t="s">
        <v>519</v>
      </c>
      <c r="AF46" s="270" t="s">
        <v>520</v>
      </c>
    </row>
    <row r="47" spans="1:32" ht="15.75" x14ac:dyDescent="0.25">
      <c r="A47" s="629"/>
      <c r="B47" s="258" t="s">
        <v>478</v>
      </c>
      <c r="C47" s="246">
        <f t="shared" si="1"/>
        <v>1141.2</v>
      </c>
      <c r="D47" s="246">
        <f t="shared" si="2"/>
        <v>1521.6000000000001</v>
      </c>
      <c r="E47" s="246">
        <f t="shared" si="3"/>
        <v>1902</v>
      </c>
      <c r="F47" s="246">
        <f t="shared" si="4"/>
        <v>2282.4</v>
      </c>
      <c r="G47" s="246">
        <f t="shared" si="5"/>
        <v>2662.7999999999997</v>
      </c>
      <c r="H47" s="246">
        <f t="shared" si="19"/>
        <v>3043.2000000000003</v>
      </c>
      <c r="I47" s="246">
        <f t="shared" si="6"/>
        <v>3423.6</v>
      </c>
      <c r="J47" s="390">
        <v>3804</v>
      </c>
      <c r="K47" s="246">
        <f t="shared" si="7"/>
        <v>4184.4000000000005</v>
      </c>
      <c r="L47" s="246">
        <f t="shared" si="8"/>
        <v>4564.8</v>
      </c>
      <c r="M47" s="246">
        <f t="shared" si="9"/>
        <v>4945.2</v>
      </c>
      <c r="N47" s="246">
        <f t="shared" si="10"/>
        <v>5325.5999999999995</v>
      </c>
      <c r="O47" s="246">
        <f t="shared" si="11"/>
        <v>5706</v>
      </c>
      <c r="P47" s="246">
        <f t="shared" si="28"/>
        <v>6086.4000000000005</v>
      </c>
      <c r="Q47" s="246">
        <f t="shared" si="29"/>
        <v>6466.8</v>
      </c>
      <c r="R47" s="246">
        <f t="shared" si="30"/>
        <v>6847.2</v>
      </c>
      <c r="S47" s="246">
        <f t="shared" si="12"/>
        <v>7227.5999999999995</v>
      </c>
      <c r="T47" s="246">
        <f t="shared" si="13"/>
        <v>7608</v>
      </c>
      <c r="U47" s="246">
        <f t="shared" si="14"/>
        <v>7988.4000000000005</v>
      </c>
      <c r="V47" s="246">
        <f t="shared" si="15"/>
        <v>8368.8000000000011</v>
      </c>
      <c r="W47" s="246">
        <f t="shared" si="16"/>
        <v>8749.1999999999989</v>
      </c>
      <c r="X47" s="246">
        <f t="shared" si="17"/>
        <v>9129.6</v>
      </c>
      <c r="Y47" s="262">
        <f t="shared" si="18"/>
        <v>9510</v>
      </c>
      <c r="Z47" s="262">
        <f t="shared" si="23"/>
        <v>10461.000000000002</v>
      </c>
      <c r="AA47" s="262">
        <f t="shared" si="24"/>
        <v>11412</v>
      </c>
      <c r="AB47" s="262">
        <f t="shared" si="25"/>
        <v>12363</v>
      </c>
      <c r="AC47" s="262">
        <f t="shared" si="26"/>
        <v>13313.999999999998</v>
      </c>
      <c r="AD47" s="262">
        <f t="shared" si="27"/>
        <v>14265</v>
      </c>
      <c r="AE47" s="276" t="s">
        <v>522</v>
      </c>
      <c r="AF47" s="270" t="s">
        <v>523</v>
      </c>
    </row>
    <row r="48" spans="1:32" ht="15.75" x14ac:dyDescent="0.25">
      <c r="A48" s="629"/>
      <c r="B48" s="258" t="s">
        <v>507</v>
      </c>
      <c r="C48" s="246">
        <f t="shared" si="1"/>
        <v>1141.2</v>
      </c>
      <c r="D48" s="246">
        <f t="shared" si="2"/>
        <v>1521.6000000000001</v>
      </c>
      <c r="E48" s="246">
        <f t="shared" si="3"/>
        <v>1902</v>
      </c>
      <c r="F48" s="246">
        <f t="shared" si="4"/>
        <v>2282.4</v>
      </c>
      <c r="G48" s="246">
        <f t="shared" si="5"/>
        <v>2662.7999999999997</v>
      </c>
      <c r="H48" s="246">
        <f t="shared" si="19"/>
        <v>3043.2000000000003</v>
      </c>
      <c r="I48" s="246">
        <f t="shared" si="6"/>
        <v>3423.6</v>
      </c>
      <c r="J48" s="390">
        <v>3804</v>
      </c>
      <c r="K48" s="246">
        <f t="shared" si="7"/>
        <v>4184.4000000000005</v>
      </c>
      <c r="L48" s="246">
        <f t="shared" si="8"/>
        <v>4564.8</v>
      </c>
      <c r="M48" s="246">
        <f t="shared" si="9"/>
        <v>4945.2</v>
      </c>
      <c r="N48" s="246">
        <f t="shared" si="10"/>
        <v>5325.5999999999995</v>
      </c>
      <c r="O48" s="246">
        <f t="shared" si="11"/>
        <v>5706</v>
      </c>
      <c r="P48" s="246">
        <f t="shared" si="28"/>
        <v>6086.4000000000005</v>
      </c>
      <c r="Q48" s="246">
        <f t="shared" si="29"/>
        <v>6466.8</v>
      </c>
      <c r="R48" s="246">
        <f t="shared" si="30"/>
        <v>6847.2</v>
      </c>
      <c r="S48" s="246">
        <f t="shared" si="12"/>
        <v>7227.5999999999995</v>
      </c>
      <c r="T48" s="246">
        <f t="shared" si="13"/>
        <v>7608</v>
      </c>
      <c r="U48" s="246">
        <f t="shared" si="14"/>
        <v>7988.4000000000005</v>
      </c>
      <c r="V48" s="246">
        <f t="shared" si="15"/>
        <v>8368.8000000000011</v>
      </c>
      <c r="W48" s="246">
        <f t="shared" si="16"/>
        <v>8749.1999999999989</v>
      </c>
      <c r="X48" s="246">
        <f t="shared" si="17"/>
        <v>9129.6</v>
      </c>
      <c r="Y48" s="262">
        <f t="shared" si="18"/>
        <v>9510</v>
      </c>
      <c r="Z48" s="262">
        <f t="shared" si="23"/>
        <v>10461.000000000002</v>
      </c>
      <c r="AA48" s="262">
        <f t="shared" si="24"/>
        <v>11412</v>
      </c>
      <c r="AB48" s="262">
        <f t="shared" si="25"/>
        <v>12363</v>
      </c>
      <c r="AC48" s="262">
        <f t="shared" si="26"/>
        <v>13313.999999999998</v>
      </c>
      <c r="AD48" s="262">
        <f t="shared" si="27"/>
        <v>14265</v>
      </c>
      <c r="AE48" s="276" t="s">
        <v>519</v>
      </c>
      <c r="AF48" s="270" t="s">
        <v>520</v>
      </c>
    </row>
    <row r="49" spans="1:32" ht="15.75" x14ac:dyDescent="0.25">
      <c r="A49" s="629"/>
      <c r="B49" s="258" t="s">
        <v>479</v>
      </c>
      <c r="C49" s="246">
        <f t="shared" si="1"/>
        <v>1141.2</v>
      </c>
      <c r="D49" s="246">
        <f t="shared" si="2"/>
        <v>1521.6000000000001</v>
      </c>
      <c r="E49" s="246">
        <f t="shared" si="3"/>
        <v>1902</v>
      </c>
      <c r="F49" s="246">
        <f t="shared" si="4"/>
        <v>2282.4</v>
      </c>
      <c r="G49" s="246">
        <f t="shared" si="5"/>
        <v>2662.7999999999997</v>
      </c>
      <c r="H49" s="246">
        <f t="shared" si="19"/>
        <v>3043.2000000000003</v>
      </c>
      <c r="I49" s="246">
        <f t="shared" si="6"/>
        <v>3423.6</v>
      </c>
      <c r="J49" s="390">
        <v>3804</v>
      </c>
      <c r="K49" s="246">
        <f t="shared" si="7"/>
        <v>4184.4000000000005</v>
      </c>
      <c r="L49" s="246">
        <f t="shared" si="8"/>
        <v>4564.8</v>
      </c>
      <c r="M49" s="246">
        <f t="shared" si="9"/>
        <v>4945.2</v>
      </c>
      <c r="N49" s="246">
        <f t="shared" si="10"/>
        <v>5325.5999999999995</v>
      </c>
      <c r="O49" s="246">
        <f t="shared" si="11"/>
        <v>5706</v>
      </c>
      <c r="P49" s="246">
        <f t="shared" si="28"/>
        <v>6086.4000000000005</v>
      </c>
      <c r="Q49" s="246">
        <f t="shared" si="29"/>
        <v>6466.8</v>
      </c>
      <c r="R49" s="246">
        <f t="shared" si="30"/>
        <v>6847.2</v>
      </c>
      <c r="S49" s="246">
        <f t="shared" si="12"/>
        <v>7227.5999999999995</v>
      </c>
      <c r="T49" s="246">
        <f t="shared" si="13"/>
        <v>7608</v>
      </c>
      <c r="U49" s="246">
        <f t="shared" si="14"/>
        <v>7988.4000000000005</v>
      </c>
      <c r="V49" s="246">
        <f t="shared" si="15"/>
        <v>8368.8000000000011</v>
      </c>
      <c r="W49" s="246">
        <f t="shared" si="16"/>
        <v>8749.1999999999989</v>
      </c>
      <c r="X49" s="246">
        <f t="shared" si="17"/>
        <v>9129.6</v>
      </c>
      <c r="Y49" s="262">
        <f>J49*2.5</f>
        <v>9510</v>
      </c>
      <c r="Z49" s="262">
        <f t="shared" si="23"/>
        <v>10461.000000000002</v>
      </c>
      <c r="AA49" s="262">
        <f t="shared" si="24"/>
        <v>11412</v>
      </c>
      <c r="AB49" s="262">
        <f t="shared" si="25"/>
        <v>12363</v>
      </c>
      <c r="AC49" s="262">
        <f t="shared" si="26"/>
        <v>13313.999999999998</v>
      </c>
      <c r="AD49" s="262">
        <f t="shared" si="27"/>
        <v>14265</v>
      </c>
      <c r="AE49" s="276" t="s">
        <v>522</v>
      </c>
      <c r="AF49" s="270" t="s">
        <v>523</v>
      </c>
    </row>
    <row r="50" spans="1:32" ht="15.75" x14ac:dyDescent="0.25">
      <c r="A50" s="623"/>
      <c r="B50" s="258" t="s">
        <v>303</v>
      </c>
      <c r="C50" s="246">
        <f t="shared" si="1"/>
        <v>1141.2</v>
      </c>
      <c r="D50" s="246">
        <f t="shared" si="2"/>
        <v>1521.6000000000001</v>
      </c>
      <c r="E50" s="246">
        <f t="shared" si="3"/>
        <v>1902</v>
      </c>
      <c r="F50" s="246">
        <f t="shared" si="4"/>
        <v>2282.4</v>
      </c>
      <c r="G50" s="246">
        <f t="shared" si="5"/>
        <v>2662.7999999999997</v>
      </c>
      <c r="H50" s="246">
        <f t="shared" si="19"/>
        <v>3043.2000000000003</v>
      </c>
      <c r="I50" s="246">
        <f t="shared" si="6"/>
        <v>3423.6</v>
      </c>
      <c r="J50" s="390">
        <v>3804</v>
      </c>
      <c r="K50" s="246">
        <f t="shared" si="7"/>
        <v>4184.4000000000005</v>
      </c>
      <c r="L50" s="246">
        <f t="shared" si="8"/>
        <v>4564.8</v>
      </c>
      <c r="M50" s="246">
        <f t="shared" si="9"/>
        <v>4945.2</v>
      </c>
      <c r="N50" s="246">
        <f t="shared" si="10"/>
        <v>5325.5999999999995</v>
      </c>
      <c r="O50" s="246">
        <f t="shared" si="11"/>
        <v>5706</v>
      </c>
      <c r="P50" s="246">
        <f t="shared" si="28"/>
        <v>6086.4000000000005</v>
      </c>
      <c r="Q50" s="246">
        <f t="shared" si="29"/>
        <v>6466.8</v>
      </c>
      <c r="R50" s="246">
        <f t="shared" si="30"/>
        <v>6847.2</v>
      </c>
      <c r="S50" s="246">
        <f t="shared" si="12"/>
        <v>7227.5999999999995</v>
      </c>
      <c r="T50" s="246">
        <f t="shared" si="13"/>
        <v>7608</v>
      </c>
      <c r="U50" s="246">
        <f t="shared" si="14"/>
        <v>7988.4000000000005</v>
      </c>
      <c r="V50" s="246">
        <f t="shared" si="15"/>
        <v>8368.8000000000011</v>
      </c>
      <c r="W50" s="246">
        <f t="shared" si="16"/>
        <v>8749.1999999999989</v>
      </c>
      <c r="X50" s="246">
        <f t="shared" si="17"/>
        <v>9129.6</v>
      </c>
      <c r="Y50" s="262">
        <f t="shared" si="18"/>
        <v>9510</v>
      </c>
      <c r="Z50" s="262">
        <f t="shared" si="23"/>
        <v>10461.000000000002</v>
      </c>
      <c r="AA50" s="262">
        <f t="shared" si="24"/>
        <v>11412</v>
      </c>
      <c r="AB50" s="262">
        <f t="shared" si="25"/>
        <v>12363</v>
      </c>
      <c r="AC50" s="262">
        <f t="shared" si="26"/>
        <v>13313.999999999998</v>
      </c>
      <c r="AD50" s="262">
        <f t="shared" si="27"/>
        <v>14265</v>
      </c>
      <c r="AE50" s="276" t="s">
        <v>519</v>
      </c>
      <c r="AF50" s="270" t="s">
        <v>520</v>
      </c>
    </row>
    <row r="51" spans="1:32" ht="15.75" x14ac:dyDescent="0.25">
      <c r="A51" s="623"/>
      <c r="B51" s="258" t="s">
        <v>508</v>
      </c>
      <c r="C51" s="246">
        <f t="shared" si="1"/>
        <v>1141.2</v>
      </c>
      <c r="D51" s="246">
        <f t="shared" si="2"/>
        <v>1521.6000000000001</v>
      </c>
      <c r="E51" s="246">
        <f t="shared" si="3"/>
        <v>1902</v>
      </c>
      <c r="F51" s="246">
        <f t="shared" si="4"/>
        <v>2282.4</v>
      </c>
      <c r="G51" s="246">
        <f t="shared" si="5"/>
        <v>2662.7999999999997</v>
      </c>
      <c r="H51" s="246">
        <f t="shared" si="19"/>
        <v>3043.2000000000003</v>
      </c>
      <c r="I51" s="246">
        <f t="shared" si="6"/>
        <v>3423.6</v>
      </c>
      <c r="J51" s="390">
        <v>3804</v>
      </c>
      <c r="K51" s="246">
        <f t="shared" si="7"/>
        <v>4184.4000000000005</v>
      </c>
      <c r="L51" s="246">
        <f t="shared" si="8"/>
        <v>4564.8</v>
      </c>
      <c r="M51" s="246">
        <f t="shared" si="9"/>
        <v>4945.2</v>
      </c>
      <c r="N51" s="246">
        <f t="shared" si="10"/>
        <v>5325.5999999999995</v>
      </c>
      <c r="O51" s="246">
        <f t="shared" si="11"/>
        <v>5706</v>
      </c>
      <c r="P51" s="246">
        <f t="shared" si="28"/>
        <v>6086.4000000000005</v>
      </c>
      <c r="Q51" s="246">
        <f t="shared" si="29"/>
        <v>6466.8</v>
      </c>
      <c r="R51" s="246">
        <f t="shared" si="30"/>
        <v>6847.2</v>
      </c>
      <c r="S51" s="246">
        <f t="shared" si="12"/>
        <v>7227.5999999999995</v>
      </c>
      <c r="T51" s="246">
        <f t="shared" si="13"/>
        <v>7608</v>
      </c>
      <c r="U51" s="246">
        <f t="shared" si="14"/>
        <v>7988.4000000000005</v>
      </c>
      <c r="V51" s="246">
        <f t="shared" si="15"/>
        <v>8368.8000000000011</v>
      </c>
      <c r="W51" s="246">
        <f t="shared" si="16"/>
        <v>8749.1999999999989</v>
      </c>
      <c r="X51" s="246">
        <f t="shared" si="17"/>
        <v>9129.6</v>
      </c>
      <c r="Y51" s="262">
        <f t="shared" si="18"/>
        <v>9510</v>
      </c>
      <c r="Z51" s="262">
        <f t="shared" si="23"/>
        <v>10461.000000000002</v>
      </c>
      <c r="AA51" s="262">
        <f t="shared" si="24"/>
        <v>11412</v>
      </c>
      <c r="AB51" s="262">
        <f t="shared" si="25"/>
        <v>12363</v>
      </c>
      <c r="AC51" s="262">
        <f t="shared" si="26"/>
        <v>13313.999999999998</v>
      </c>
      <c r="AD51" s="262">
        <f t="shared" si="27"/>
        <v>14265</v>
      </c>
      <c r="AE51" s="276" t="s">
        <v>519</v>
      </c>
      <c r="AF51" s="270" t="s">
        <v>520</v>
      </c>
    </row>
    <row r="52" spans="1:32" ht="15.75" x14ac:dyDescent="0.25">
      <c r="A52" s="623"/>
      <c r="B52" s="261" t="s">
        <v>509</v>
      </c>
      <c r="C52" s="246">
        <f t="shared" si="1"/>
        <v>1141.2</v>
      </c>
      <c r="D52" s="246">
        <f t="shared" si="2"/>
        <v>1521.6000000000001</v>
      </c>
      <c r="E52" s="246">
        <f t="shared" si="3"/>
        <v>1902</v>
      </c>
      <c r="F52" s="246">
        <f t="shared" si="4"/>
        <v>2282.4</v>
      </c>
      <c r="G52" s="246">
        <f t="shared" si="5"/>
        <v>2662.7999999999997</v>
      </c>
      <c r="H52" s="246">
        <f t="shared" si="19"/>
        <v>3043.2000000000003</v>
      </c>
      <c r="I52" s="246">
        <f t="shared" si="6"/>
        <v>3423.6</v>
      </c>
      <c r="J52" s="390">
        <v>3804</v>
      </c>
      <c r="K52" s="246">
        <f t="shared" si="7"/>
        <v>4184.4000000000005</v>
      </c>
      <c r="L52" s="246">
        <f t="shared" si="8"/>
        <v>4564.8</v>
      </c>
      <c r="M52" s="246">
        <f t="shared" si="9"/>
        <v>4945.2</v>
      </c>
      <c r="N52" s="246">
        <f t="shared" si="10"/>
        <v>5325.5999999999995</v>
      </c>
      <c r="O52" s="246">
        <f t="shared" si="11"/>
        <v>5706</v>
      </c>
      <c r="P52" s="246">
        <f t="shared" si="28"/>
        <v>6086.4000000000005</v>
      </c>
      <c r="Q52" s="246">
        <f t="shared" si="29"/>
        <v>6466.8</v>
      </c>
      <c r="R52" s="246">
        <f t="shared" si="30"/>
        <v>6847.2</v>
      </c>
      <c r="S52" s="246">
        <f t="shared" si="12"/>
        <v>7227.5999999999995</v>
      </c>
      <c r="T52" s="246">
        <f t="shared" si="13"/>
        <v>7608</v>
      </c>
      <c r="U52" s="246">
        <f t="shared" si="14"/>
        <v>7988.4000000000005</v>
      </c>
      <c r="V52" s="246">
        <f t="shared" si="15"/>
        <v>8368.8000000000011</v>
      </c>
      <c r="W52" s="246">
        <f t="shared" si="16"/>
        <v>8749.1999999999989</v>
      </c>
      <c r="X52" s="246">
        <f t="shared" si="17"/>
        <v>9129.6</v>
      </c>
      <c r="Y52" s="262">
        <f t="shared" si="18"/>
        <v>9510</v>
      </c>
      <c r="Z52" s="262">
        <f t="shared" si="23"/>
        <v>10461.000000000002</v>
      </c>
      <c r="AA52" s="262">
        <f t="shared" si="24"/>
        <v>11412</v>
      </c>
      <c r="AB52" s="262">
        <f t="shared" si="25"/>
        <v>12363</v>
      </c>
      <c r="AC52" s="262">
        <f t="shared" si="26"/>
        <v>13313.999999999998</v>
      </c>
      <c r="AD52" s="262">
        <f t="shared" si="27"/>
        <v>14265</v>
      </c>
      <c r="AE52" s="276" t="s">
        <v>519</v>
      </c>
      <c r="AF52" s="270" t="s">
        <v>520</v>
      </c>
    </row>
    <row r="53" spans="1:32" x14ac:dyDescent="0.25">
      <c r="A53" s="624"/>
      <c r="B53" s="626" t="s">
        <v>549</v>
      </c>
      <c r="C53" s="623">
        <f t="shared" si="1"/>
        <v>1141.2</v>
      </c>
      <c r="D53" s="623">
        <f t="shared" si="2"/>
        <v>1521.6000000000001</v>
      </c>
      <c r="E53" s="623">
        <f t="shared" si="3"/>
        <v>1902</v>
      </c>
      <c r="F53" s="623">
        <f t="shared" si="4"/>
        <v>2282.4</v>
      </c>
      <c r="G53" s="623">
        <f t="shared" si="5"/>
        <v>2662.7999999999997</v>
      </c>
      <c r="H53" s="623">
        <f t="shared" si="19"/>
        <v>3043.2000000000003</v>
      </c>
      <c r="I53" s="623">
        <f t="shared" si="6"/>
        <v>3423.6</v>
      </c>
      <c r="J53" s="535">
        <v>3804</v>
      </c>
      <c r="K53" s="623">
        <f t="shared" si="7"/>
        <v>4184.4000000000005</v>
      </c>
      <c r="L53" s="623">
        <f t="shared" si="8"/>
        <v>4564.8</v>
      </c>
      <c r="M53" s="623">
        <f t="shared" si="9"/>
        <v>4945.2</v>
      </c>
      <c r="N53" s="623">
        <f t="shared" si="10"/>
        <v>5325.5999999999995</v>
      </c>
      <c r="O53" s="623">
        <f t="shared" si="11"/>
        <v>5706</v>
      </c>
      <c r="P53" s="623">
        <f t="shared" si="28"/>
        <v>6086.4000000000005</v>
      </c>
      <c r="Q53" s="623">
        <f t="shared" si="29"/>
        <v>6466.8</v>
      </c>
      <c r="R53" s="623">
        <f t="shared" si="30"/>
        <v>6847.2</v>
      </c>
      <c r="S53" s="623">
        <f t="shared" si="12"/>
        <v>7227.5999999999995</v>
      </c>
      <c r="T53" s="623">
        <f t="shared" si="13"/>
        <v>7608</v>
      </c>
      <c r="U53" s="623">
        <f t="shared" si="14"/>
        <v>7988.4000000000005</v>
      </c>
      <c r="V53" s="623">
        <f t="shared" si="15"/>
        <v>8368.8000000000011</v>
      </c>
      <c r="W53" s="623">
        <f t="shared" si="16"/>
        <v>8749.1999999999989</v>
      </c>
      <c r="X53" s="623">
        <f t="shared" si="17"/>
        <v>9129.6</v>
      </c>
      <c r="Y53" s="624">
        <f t="shared" si="18"/>
        <v>9510</v>
      </c>
      <c r="Z53" s="624">
        <f t="shared" si="23"/>
        <v>10461.000000000002</v>
      </c>
      <c r="AA53" s="624">
        <f t="shared" si="24"/>
        <v>11412</v>
      </c>
      <c r="AB53" s="624">
        <f t="shared" si="25"/>
        <v>12363</v>
      </c>
      <c r="AC53" s="624">
        <f t="shared" si="26"/>
        <v>13313.999999999998</v>
      </c>
      <c r="AD53" s="624">
        <f t="shared" si="27"/>
        <v>14265</v>
      </c>
      <c r="AE53" s="542" t="s">
        <v>519</v>
      </c>
      <c r="AF53" s="544" t="s">
        <v>520</v>
      </c>
    </row>
    <row r="54" spans="1:32" x14ac:dyDescent="0.25">
      <c r="A54" s="624"/>
      <c r="B54" s="627"/>
      <c r="C54" s="623"/>
      <c r="D54" s="623"/>
      <c r="E54" s="623"/>
      <c r="F54" s="623"/>
      <c r="G54" s="623"/>
      <c r="H54" s="623"/>
      <c r="I54" s="623"/>
      <c r="J54" s="536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4"/>
      <c r="Z54" s="624"/>
      <c r="AA54" s="624"/>
      <c r="AB54" s="624"/>
      <c r="AC54" s="624"/>
      <c r="AD54" s="624"/>
      <c r="AE54" s="543"/>
      <c r="AF54" s="545"/>
    </row>
    <row r="55" spans="1:32" ht="15.75" x14ac:dyDescent="0.25">
      <c r="A55" s="623"/>
      <c r="B55" s="257" t="s">
        <v>510</v>
      </c>
      <c r="C55" s="246">
        <f t="shared" ref="C55" si="31">J55*0.3</f>
        <v>1141.2</v>
      </c>
      <c r="D55" s="246">
        <f t="shared" ref="D55" si="32">J55*0.4</f>
        <v>1521.6000000000001</v>
      </c>
      <c r="E55" s="246">
        <f t="shared" ref="E55" si="33">J55*0.5</f>
        <v>1902</v>
      </c>
      <c r="F55" s="246">
        <f t="shared" ref="F55" si="34">J55*0.6</f>
        <v>2282.4</v>
      </c>
      <c r="G55" s="246">
        <f t="shared" ref="G55" si="35">J55*0.7</f>
        <v>2662.7999999999997</v>
      </c>
      <c r="H55" s="246">
        <f t="shared" ref="H55" si="36">J55*0.8</f>
        <v>3043.2000000000003</v>
      </c>
      <c r="I55" s="246">
        <f t="shared" ref="I55" si="37">J55*0.9</f>
        <v>3423.6</v>
      </c>
      <c r="J55" s="379">
        <v>3804</v>
      </c>
      <c r="K55" s="246">
        <f t="shared" ref="K55" si="38">J55*1.1</f>
        <v>4184.4000000000005</v>
      </c>
      <c r="L55" s="246">
        <f t="shared" ref="L55" si="39">J55*1.2</f>
        <v>4564.8</v>
      </c>
      <c r="M55" s="246">
        <f t="shared" ref="M55" si="40">J55*1.3</f>
        <v>4945.2</v>
      </c>
      <c r="N55" s="246">
        <f t="shared" ref="N55" si="41">J55*1.4</f>
        <v>5325.5999999999995</v>
      </c>
      <c r="O55" s="246">
        <f t="shared" ref="O55" si="42">J55*1.5</f>
        <v>5706</v>
      </c>
      <c r="P55" s="246">
        <f>J55*1.6</f>
        <v>6086.4000000000005</v>
      </c>
      <c r="Q55" s="246">
        <f>J55*1.7</f>
        <v>6466.8</v>
      </c>
      <c r="R55" s="246">
        <f>J55*1.8</f>
        <v>6847.2</v>
      </c>
      <c r="S55" s="246">
        <f>J55*1.9</f>
        <v>7227.5999999999995</v>
      </c>
      <c r="T55" s="246">
        <f>J55*2</f>
        <v>7608</v>
      </c>
      <c r="U55" s="246">
        <f>J55*2.1</f>
        <v>7988.4000000000005</v>
      </c>
      <c r="V55" s="246">
        <f>J55*2.2</f>
        <v>8368.8000000000011</v>
      </c>
      <c r="W55" s="246">
        <f>J55*2.3</f>
        <v>8749.1999999999989</v>
      </c>
      <c r="X55" s="246">
        <f>J55*2.4</f>
        <v>9129.6</v>
      </c>
      <c r="Y55" s="262">
        <f>J55*2.5</f>
        <v>9510</v>
      </c>
      <c r="Z55" s="262">
        <f t="shared" ref="Z55:AD56" si="43">K55*2.5</f>
        <v>10461.000000000002</v>
      </c>
      <c r="AA55" s="262">
        <f t="shared" si="43"/>
        <v>11412</v>
      </c>
      <c r="AB55" s="262">
        <f t="shared" si="43"/>
        <v>12363</v>
      </c>
      <c r="AC55" s="262">
        <f t="shared" si="43"/>
        <v>13313.999999999998</v>
      </c>
      <c r="AD55" s="262">
        <f t="shared" si="43"/>
        <v>14265</v>
      </c>
      <c r="AE55" s="278" t="s">
        <v>524</v>
      </c>
      <c r="AF55" s="279" t="s">
        <v>525</v>
      </c>
    </row>
    <row r="56" spans="1:32" ht="16.5" thickBot="1" x14ac:dyDescent="0.3">
      <c r="A56" s="630"/>
      <c r="B56" s="259" t="s">
        <v>511</v>
      </c>
      <c r="C56" s="246">
        <f t="shared" si="1"/>
        <v>1141.2</v>
      </c>
      <c r="D56" s="246">
        <f t="shared" si="2"/>
        <v>1521.6000000000001</v>
      </c>
      <c r="E56" s="246">
        <f t="shared" si="3"/>
        <v>1902</v>
      </c>
      <c r="F56" s="246">
        <f t="shared" si="4"/>
        <v>2282.4</v>
      </c>
      <c r="G56" s="246">
        <f t="shared" si="5"/>
        <v>2662.7999999999997</v>
      </c>
      <c r="H56" s="246">
        <f t="shared" si="19"/>
        <v>3043.2000000000003</v>
      </c>
      <c r="I56" s="246">
        <f t="shared" si="6"/>
        <v>3423.6</v>
      </c>
      <c r="J56" s="379">
        <v>3804</v>
      </c>
      <c r="K56" s="246">
        <f t="shared" si="7"/>
        <v>4184.4000000000005</v>
      </c>
      <c r="L56" s="246">
        <f t="shared" si="8"/>
        <v>4564.8</v>
      </c>
      <c r="M56" s="246">
        <f t="shared" si="9"/>
        <v>4945.2</v>
      </c>
      <c r="N56" s="246">
        <f t="shared" si="10"/>
        <v>5325.5999999999995</v>
      </c>
      <c r="O56" s="246">
        <f t="shared" si="11"/>
        <v>5706</v>
      </c>
      <c r="P56" s="246">
        <f>J56*1.6</f>
        <v>6086.4000000000005</v>
      </c>
      <c r="Q56" s="246">
        <f>J56*1.7</f>
        <v>6466.8</v>
      </c>
      <c r="R56" s="246">
        <f>J56*1.8</f>
        <v>6847.2</v>
      </c>
      <c r="S56" s="246">
        <f>J56*1.9</f>
        <v>7227.5999999999995</v>
      </c>
      <c r="T56" s="246">
        <f>J56*2</f>
        <v>7608</v>
      </c>
      <c r="U56" s="246">
        <f>J56*2.1</f>
        <v>7988.4000000000005</v>
      </c>
      <c r="V56" s="246">
        <f>J56*2.2</f>
        <v>8368.8000000000011</v>
      </c>
      <c r="W56" s="246">
        <f>J56*2.3</f>
        <v>8749.1999999999989</v>
      </c>
      <c r="X56" s="246">
        <f>J56*2.4</f>
        <v>9129.6</v>
      </c>
      <c r="Y56" s="262">
        <f>J56*2.5</f>
        <v>9510</v>
      </c>
      <c r="Z56" s="262">
        <f t="shared" si="43"/>
        <v>10461.000000000002</v>
      </c>
      <c r="AA56" s="262">
        <f t="shared" si="43"/>
        <v>11412</v>
      </c>
      <c r="AB56" s="262">
        <f t="shared" si="43"/>
        <v>12363</v>
      </c>
      <c r="AC56" s="262">
        <f t="shared" si="43"/>
        <v>13313.999999999998</v>
      </c>
      <c r="AD56" s="262">
        <f t="shared" si="43"/>
        <v>14265</v>
      </c>
      <c r="AE56" s="277" t="s">
        <v>535</v>
      </c>
      <c r="AF56" s="271" t="s">
        <v>520</v>
      </c>
    </row>
    <row r="57" spans="1:32" ht="15.75" customHeight="1" thickBot="1" x14ac:dyDescent="0.3">
      <c r="A57" s="633"/>
      <c r="B57" s="634"/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34"/>
      <c r="N57" s="634"/>
      <c r="O57" s="634"/>
      <c r="P57" s="634"/>
      <c r="Q57" s="634"/>
      <c r="R57" s="634"/>
      <c r="S57" s="634"/>
      <c r="T57" s="634"/>
      <c r="U57" s="634"/>
      <c r="V57" s="634"/>
      <c r="W57" s="634"/>
      <c r="X57" s="634"/>
      <c r="Y57" s="634"/>
      <c r="Z57" s="634"/>
      <c r="AA57" s="635"/>
    </row>
    <row r="58" spans="1:32" ht="24" customHeight="1" thickBot="1" x14ac:dyDescent="0.3">
      <c r="A58" s="264"/>
      <c r="B58" s="621" t="s">
        <v>1</v>
      </c>
      <c r="C58" s="612" t="s">
        <v>2</v>
      </c>
      <c r="D58" s="613"/>
      <c r="E58" s="613"/>
      <c r="F58" s="613"/>
      <c r="G58" s="613"/>
      <c r="H58" s="613"/>
      <c r="I58" s="613"/>
      <c r="J58" s="613"/>
      <c r="K58" s="613"/>
      <c r="L58" s="613"/>
      <c r="M58" s="613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4"/>
      <c r="AE58" s="580" t="s">
        <v>547</v>
      </c>
      <c r="AF58" s="581"/>
    </row>
    <row r="59" spans="1:32" ht="26.25" thickBot="1" x14ac:dyDescent="0.3">
      <c r="A59" s="264"/>
      <c r="B59" s="622"/>
      <c r="C59" s="280">
        <v>0.3</v>
      </c>
      <c r="D59" s="230">
        <v>0.4</v>
      </c>
      <c r="E59" s="230">
        <v>0.5</v>
      </c>
      <c r="F59" s="230">
        <v>0.6</v>
      </c>
      <c r="G59" s="230">
        <v>0.7</v>
      </c>
      <c r="H59" s="230">
        <v>0.8</v>
      </c>
      <c r="I59" s="230">
        <v>0.9</v>
      </c>
      <c r="J59" s="230">
        <v>1</v>
      </c>
      <c r="K59" s="230">
        <v>1.1000000000000001</v>
      </c>
      <c r="L59" s="230">
        <v>1.2</v>
      </c>
      <c r="M59" s="230">
        <v>1.3</v>
      </c>
      <c r="N59" s="230">
        <v>1.4</v>
      </c>
      <c r="O59" s="230">
        <v>1.5</v>
      </c>
      <c r="P59" s="230">
        <v>1.6</v>
      </c>
      <c r="Q59" s="230">
        <v>1.7</v>
      </c>
      <c r="R59" s="230">
        <v>1.8</v>
      </c>
      <c r="S59" s="230">
        <v>1.9</v>
      </c>
      <c r="T59" s="230">
        <v>2</v>
      </c>
      <c r="U59" s="230">
        <v>2.1</v>
      </c>
      <c r="V59" s="230">
        <v>2.2000000000000002</v>
      </c>
      <c r="W59" s="230">
        <v>2.2999999999999998</v>
      </c>
      <c r="X59" s="230">
        <v>2.4</v>
      </c>
      <c r="Y59" s="231">
        <v>2.5</v>
      </c>
      <c r="Z59" s="231">
        <v>2.6</v>
      </c>
      <c r="AA59" s="231">
        <v>2.7</v>
      </c>
      <c r="AB59" s="231">
        <v>2.8</v>
      </c>
      <c r="AC59" s="231">
        <v>2.9</v>
      </c>
      <c r="AD59" s="231">
        <v>3</v>
      </c>
      <c r="AE59" s="273" t="s">
        <v>463</v>
      </c>
      <c r="AF59" s="266" t="s">
        <v>548</v>
      </c>
    </row>
    <row r="60" spans="1:32" ht="15.75" x14ac:dyDescent="0.25">
      <c r="A60" s="549">
        <v>5</v>
      </c>
      <c r="B60" s="141" t="s">
        <v>306</v>
      </c>
      <c r="C60" s="131">
        <f t="shared" si="1"/>
        <v>1209.3</v>
      </c>
      <c r="D60" s="131">
        <f t="shared" si="2"/>
        <v>1612.4</v>
      </c>
      <c r="E60" s="131">
        <f t="shared" si="3"/>
        <v>2015.5</v>
      </c>
      <c r="F60" s="131">
        <f t="shared" si="4"/>
        <v>2418.6</v>
      </c>
      <c r="G60" s="131">
        <f t="shared" si="5"/>
        <v>2821.7</v>
      </c>
      <c r="H60" s="131">
        <f t="shared" si="19"/>
        <v>3224.8</v>
      </c>
      <c r="I60" s="131">
        <f t="shared" si="6"/>
        <v>3627.9</v>
      </c>
      <c r="J60" s="131">
        <v>4031</v>
      </c>
      <c r="K60" s="131">
        <f t="shared" si="7"/>
        <v>4434.1000000000004</v>
      </c>
      <c r="L60" s="131">
        <f t="shared" si="8"/>
        <v>4837.2</v>
      </c>
      <c r="M60" s="131">
        <f t="shared" si="9"/>
        <v>5240.3</v>
      </c>
      <c r="N60" s="131">
        <f t="shared" si="10"/>
        <v>5643.4</v>
      </c>
      <c r="O60" s="131">
        <f t="shared" si="11"/>
        <v>6046.5</v>
      </c>
      <c r="P60" s="131">
        <f t="shared" ref="P60:P89" si="44">J60*1.6</f>
        <v>6449.6</v>
      </c>
      <c r="Q60" s="131">
        <f t="shared" ref="Q60:Q89" si="45">J60*1.7</f>
        <v>6852.7</v>
      </c>
      <c r="R60" s="131">
        <f t="shared" ref="R60:R89" si="46">J60*1.8</f>
        <v>7255.8</v>
      </c>
      <c r="S60" s="131">
        <f t="shared" ref="S60:S89" si="47">J60*1.9</f>
        <v>7658.9</v>
      </c>
      <c r="T60" s="131">
        <f t="shared" ref="T60:T89" si="48">J60*2</f>
        <v>8062</v>
      </c>
      <c r="U60" s="131">
        <f t="shared" ref="U60:U89" si="49">J60*2.1</f>
        <v>8465.1</v>
      </c>
      <c r="V60" s="131">
        <f t="shared" ref="V60:V89" si="50">J60*2.2</f>
        <v>8868.2000000000007</v>
      </c>
      <c r="W60" s="131">
        <f t="shared" ref="W60:W89" si="51">J60*2.3</f>
        <v>9271.2999999999993</v>
      </c>
      <c r="X60" s="131">
        <f t="shared" ref="X60:X89" si="52">J60*2.4</f>
        <v>9674.4</v>
      </c>
      <c r="Y60" s="132">
        <f t="shared" ref="Y60:Y88" si="53">J60*2.5</f>
        <v>10077.5</v>
      </c>
      <c r="Z60" s="132">
        <f t="shared" ref="Z60:Z89" si="54">K60*2.5</f>
        <v>11085.25</v>
      </c>
      <c r="AA60" s="132">
        <f t="shared" ref="AA60:AA89" si="55">L60*2.5</f>
        <v>12093</v>
      </c>
      <c r="AB60" s="132">
        <f t="shared" ref="AB60:AB89" si="56">M60*2.5</f>
        <v>13100.75</v>
      </c>
      <c r="AC60" s="132">
        <f t="shared" ref="AC60:AC89" si="57">N60*2.5</f>
        <v>14108.5</v>
      </c>
      <c r="AD60" s="132">
        <f t="shared" ref="AD60:AD89" si="58">O60*2.5</f>
        <v>15116.25</v>
      </c>
      <c r="AE60" s="275" t="s">
        <v>519</v>
      </c>
      <c r="AF60" s="269" t="s">
        <v>520</v>
      </c>
    </row>
    <row r="61" spans="1:32" ht="15.75" x14ac:dyDescent="0.25">
      <c r="A61" s="550"/>
      <c r="B61" s="135" t="s">
        <v>329</v>
      </c>
      <c r="C61" s="246">
        <f t="shared" si="1"/>
        <v>1209.3</v>
      </c>
      <c r="D61" s="246">
        <f t="shared" si="2"/>
        <v>1612.4</v>
      </c>
      <c r="E61" s="246">
        <f t="shared" si="3"/>
        <v>2015.5</v>
      </c>
      <c r="F61" s="246">
        <f t="shared" si="4"/>
        <v>2418.6</v>
      </c>
      <c r="G61" s="246">
        <f t="shared" si="5"/>
        <v>2821.7</v>
      </c>
      <c r="H61" s="246">
        <f t="shared" si="19"/>
        <v>3224.8</v>
      </c>
      <c r="I61" s="246">
        <f t="shared" si="6"/>
        <v>3627.9</v>
      </c>
      <c r="J61" s="246">
        <v>4031</v>
      </c>
      <c r="K61" s="246">
        <f t="shared" si="7"/>
        <v>4434.1000000000004</v>
      </c>
      <c r="L61" s="246">
        <f t="shared" si="8"/>
        <v>4837.2</v>
      </c>
      <c r="M61" s="246">
        <f t="shared" si="9"/>
        <v>5240.3</v>
      </c>
      <c r="N61" s="246">
        <f t="shared" si="10"/>
        <v>5643.4</v>
      </c>
      <c r="O61" s="246">
        <f t="shared" si="11"/>
        <v>6046.5</v>
      </c>
      <c r="P61" s="246">
        <f t="shared" si="44"/>
        <v>6449.6</v>
      </c>
      <c r="Q61" s="246">
        <f t="shared" si="45"/>
        <v>6852.7</v>
      </c>
      <c r="R61" s="246">
        <f t="shared" si="46"/>
        <v>7255.8</v>
      </c>
      <c r="S61" s="246">
        <f t="shared" si="47"/>
        <v>7658.9</v>
      </c>
      <c r="T61" s="246">
        <f t="shared" si="48"/>
        <v>8062</v>
      </c>
      <c r="U61" s="246">
        <f t="shared" si="49"/>
        <v>8465.1</v>
      </c>
      <c r="V61" s="246">
        <f t="shared" si="50"/>
        <v>8868.2000000000007</v>
      </c>
      <c r="W61" s="246">
        <f t="shared" si="51"/>
        <v>9271.2999999999993</v>
      </c>
      <c r="X61" s="246">
        <f t="shared" si="52"/>
        <v>9674.4</v>
      </c>
      <c r="Y61" s="262">
        <f t="shared" si="53"/>
        <v>10077.5</v>
      </c>
      <c r="Z61" s="262">
        <f t="shared" si="54"/>
        <v>11085.25</v>
      </c>
      <c r="AA61" s="262">
        <f t="shared" si="55"/>
        <v>12093</v>
      </c>
      <c r="AB61" s="262">
        <f t="shared" si="56"/>
        <v>13100.75</v>
      </c>
      <c r="AC61" s="262">
        <f t="shared" si="57"/>
        <v>14108.5</v>
      </c>
      <c r="AD61" s="262">
        <f t="shared" si="58"/>
        <v>15116.25</v>
      </c>
      <c r="AE61" s="276" t="s">
        <v>519</v>
      </c>
      <c r="AF61" s="270" t="s">
        <v>520</v>
      </c>
    </row>
    <row r="62" spans="1:32" ht="31.5" x14ac:dyDescent="0.25">
      <c r="A62" s="550"/>
      <c r="B62" s="135" t="s">
        <v>330</v>
      </c>
      <c r="C62" s="246">
        <f t="shared" si="1"/>
        <v>967.5</v>
      </c>
      <c r="D62" s="246">
        <f t="shared" si="2"/>
        <v>1290</v>
      </c>
      <c r="E62" s="246">
        <f t="shared" si="3"/>
        <v>1612.5</v>
      </c>
      <c r="F62" s="246">
        <f t="shared" si="4"/>
        <v>1935</v>
      </c>
      <c r="G62" s="246">
        <f t="shared" si="5"/>
        <v>2257.5</v>
      </c>
      <c r="H62" s="246">
        <f t="shared" si="19"/>
        <v>2580</v>
      </c>
      <c r="I62" s="246">
        <f t="shared" si="6"/>
        <v>2902.5</v>
      </c>
      <c r="J62" s="246">
        <v>3225</v>
      </c>
      <c r="K62" s="246">
        <f t="shared" si="7"/>
        <v>3547.5000000000005</v>
      </c>
      <c r="L62" s="246">
        <f t="shared" si="8"/>
        <v>3870</v>
      </c>
      <c r="M62" s="246">
        <f t="shared" si="9"/>
        <v>4192.5</v>
      </c>
      <c r="N62" s="246">
        <f t="shared" si="10"/>
        <v>4515</v>
      </c>
      <c r="O62" s="246">
        <f t="shared" si="11"/>
        <v>4837.5</v>
      </c>
      <c r="P62" s="246">
        <f t="shared" si="44"/>
        <v>5160</v>
      </c>
      <c r="Q62" s="246">
        <f t="shared" si="45"/>
        <v>5482.5</v>
      </c>
      <c r="R62" s="246">
        <f t="shared" si="46"/>
        <v>5805</v>
      </c>
      <c r="S62" s="246">
        <f t="shared" si="47"/>
        <v>6127.5</v>
      </c>
      <c r="T62" s="246">
        <f t="shared" si="48"/>
        <v>6450</v>
      </c>
      <c r="U62" s="246">
        <f t="shared" si="49"/>
        <v>6772.5</v>
      </c>
      <c r="V62" s="246">
        <f t="shared" si="50"/>
        <v>7095.0000000000009</v>
      </c>
      <c r="W62" s="246">
        <f t="shared" si="51"/>
        <v>7417.4999999999991</v>
      </c>
      <c r="X62" s="246">
        <f t="shared" si="52"/>
        <v>7740</v>
      </c>
      <c r="Y62" s="262">
        <f t="shared" si="53"/>
        <v>8062.5</v>
      </c>
      <c r="Z62" s="262">
        <f t="shared" si="54"/>
        <v>8868.7500000000018</v>
      </c>
      <c r="AA62" s="262">
        <f t="shared" si="55"/>
        <v>9675</v>
      </c>
      <c r="AB62" s="262">
        <f t="shared" si="56"/>
        <v>10481.25</v>
      </c>
      <c r="AC62" s="262">
        <f t="shared" si="57"/>
        <v>11287.5</v>
      </c>
      <c r="AD62" s="262">
        <f t="shared" si="58"/>
        <v>12093.75</v>
      </c>
      <c r="AE62" s="276" t="s">
        <v>465</v>
      </c>
      <c r="AF62" s="270" t="s">
        <v>534</v>
      </c>
    </row>
    <row r="63" spans="1:32" ht="15.75" x14ac:dyDescent="0.25">
      <c r="A63" s="550"/>
      <c r="B63" s="135" t="s">
        <v>309</v>
      </c>
      <c r="C63" s="246">
        <f t="shared" si="1"/>
        <v>1209.3</v>
      </c>
      <c r="D63" s="246">
        <f t="shared" si="2"/>
        <v>1612.4</v>
      </c>
      <c r="E63" s="246">
        <f t="shared" si="3"/>
        <v>2015.5</v>
      </c>
      <c r="F63" s="246">
        <f t="shared" si="4"/>
        <v>2418.6</v>
      </c>
      <c r="G63" s="246">
        <f t="shared" si="5"/>
        <v>2821.7</v>
      </c>
      <c r="H63" s="246">
        <f t="shared" si="19"/>
        <v>3224.8</v>
      </c>
      <c r="I63" s="246">
        <f t="shared" si="6"/>
        <v>3627.9</v>
      </c>
      <c r="J63" s="246">
        <v>4031</v>
      </c>
      <c r="K63" s="246">
        <f t="shared" si="7"/>
        <v>4434.1000000000004</v>
      </c>
      <c r="L63" s="246">
        <f t="shared" si="8"/>
        <v>4837.2</v>
      </c>
      <c r="M63" s="246">
        <f t="shared" si="9"/>
        <v>5240.3</v>
      </c>
      <c r="N63" s="246">
        <f t="shared" si="10"/>
        <v>5643.4</v>
      </c>
      <c r="O63" s="246">
        <f t="shared" si="11"/>
        <v>6046.5</v>
      </c>
      <c r="P63" s="246">
        <f t="shared" si="44"/>
        <v>6449.6</v>
      </c>
      <c r="Q63" s="246">
        <f t="shared" si="45"/>
        <v>6852.7</v>
      </c>
      <c r="R63" s="246">
        <f t="shared" si="46"/>
        <v>7255.8</v>
      </c>
      <c r="S63" s="246">
        <f t="shared" si="47"/>
        <v>7658.9</v>
      </c>
      <c r="T63" s="246">
        <f t="shared" si="48"/>
        <v>8062</v>
      </c>
      <c r="U63" s="246">
        <f t="shared" si="49"/>
        <v>8465.1</v>
      </c>
      <c r="V63" s="246">
        <f t="shared" si="50"/>
        <v>8868.2000000000007</v>
      </c>
      <c r="W63" s="246">
        <f t="shared" si="51"/>
        <v>9271.2999999999993</v>
      </c>
      <c r="X63" s="246">
        <f t="shared" si="52"/>
        <v>9674.4</v>
      </c>
      <c r="Y63" s="262">
        <f t="shared" si="53"/>
        <v>10077.5</v>
      </c>
      <c r="Z63" s="262">
        <f t="shared" si="54"/>
        <v>11085.25</v>
      </c>
      <c r="AA63" s="262">
        <f t="shared" si="55"/>
        <v>12093</v>
      </c>
      <c r="AB63" s="262">
        <f t="shared" si="56"/>
        <v>13100.75</v>
      </c>
      <c r="AC63" s="262">
        <f t="shared" si="57"/>
        <v>14108.5</v>
      </c>
      <c r="AD63" s="262">
        <f t="shared" si="58"/>
        <v>15116.25</v>
      </c>
      <c r="AE63" s="276" t="s">
        <v>536</v>
      </c>
      <c r="AF63" s="270" t="s">
        <v>537</v>
      </c>
    </row>
    <row r="64" spans="1:32" ht="15.75" x14ac:dyDescent="0.25">
      <c r="A64" s="550"/>
      <c r="B64" s="135" t="s">
        <v>310</v>
      </c>
      <c r="C64" s="246">
        <f t="shared" si="1"/>
        <v>1209.3</v>
      </c>
      <c r="D64" s="246">
        <f t="shared" si="2"/>
        <v>1612.4</v>
      </c>
      <c r="E64" s="246">
        <f t="shared" si="3"/>
        <v>2015.5</v>
      </c>
      <c r="F64" s="246">
        <f t="shared" si="4"/>
        <v>2418.6</v>
      </c>
      <c r="G64" s="246">
        <f t="shared" si="5"/>
        <v>2821.7</v>
      </c>
      <c r="H64" s="246">
        <f t="shared" si="19"/>
        <v>3224.8</v>
      </c>
      <c r="I64" s="246">
        <f t="shared" si="6"/>
        <v>3627.9</v>
      </c>
      <c r="J64" s="391">
        <v>4031</v>
      </c>
      <c r="K64" s="246">
        <f t="shared" si="7"/>
        <v>4434.1000000000004</v>
      </c>
      <c r="L64" s="246">
        <f t="shared" si="8"/>
        <v>4837.2</v>
      </c>
      <c r="M64" s="246">
        <f t="shared" si="9"/>
        <v>5240.3</v>
      </c>
      <c r="N64" s="246">
        <f t="shared" si="10"/>
        <v>5643.4</v>
      </c>
      <c r="O64" s="246">
        <f t="shared" si="11"/>
        <v>6046.5</v>
      </c>
      <c r="P64" s="246">
        <f t="shared" si="44"/>
        <v>6449.6</v>
      </c>
      <c r="Q64" s="246">
        <f t="shared" si="45"/>
        <v>6852.7</v>
      </c>
      <c r="R64" s="246">
        <f t="shared" si="46"/>
        <v>7255.8</v>
      </c>
      <c r="S64" s="246">
        <f t="shared" si="47"/>
        <v>7658.9</v>
      </c>
      <c r="T64" s="246">
        <f t="shared" si="48"/>
        <v>8062</v>
      </c>
      <c r="U64" s="246">
        <f t="shared" si="49"/>
        <v>8465.1</v>
      </c>
      <c r="V64" s="246">
        <f t="shared" si="50"/>
        <v>8868.2000000000007</v>
      </c>
      <c r="W64" s="246">
        <f t="shared" si="51"/>
        <v>9271.2999999999993</v>
      </c>
      <c r="X64" s="246">
        <f t="shared" si="52"/>
        <v>9674.4</v>
      </c>
      <c r="Y64" s="262">
        <f t="shared" si="53"/>
        <v>10077.5</v>
      </c>
      <c r="Z64" s="262">
        <f t="shared" si="54"/>
        <v>11085.25</v>
      </c>
      <c r="AA64" s="262">
        <f t="shared" si="55"/>
        <v>12093</v>
      </c>
      <c r="AB64" s="262">
        <f t="shared" si="56"/>
        <v>13100.75</v>
      </c>
      <c r="AC64" s="262">
        <f t="shared" si="57"/>
        <v>14108.5</v>
      </c>
      <c r="AD64" s="262">
        <f t="shared" si="58"/>
        <v>15116.25</v>
      </c>
      <c r="AE64" s="276" t="s">
        <v>519</v>
      </c>
      <c r="AF64" s="270" t="s">
        <v>520</v>
      </c>
    </row>
    <row r="65" spans="1:32" ht="15.75" x14ac:dyDescent="0.25">
      <c r="A65" s="550"/>
      <c r="B65" s="135" t="s">
        <v>331</v>
      </c>
      <c r="C65" s="246">
        <f t="shared" si="1"/>
        <v>1209.3</v>
      </c>
      <c r="D65" s="246">
        <f t="shared" si="2"/>
        <v>1612.4</v>
      </c>
      <c r="E65" s="246">
        <f t="shared" si="3"/>
        <v>2015.5</v>
      </c>
      <c r="F65" s="246">
        <f t="shared" si="4"/>
        <v>2418.6</v>
      </c>
      <c r="G65" s="246">
        <f t="shared" si="5"/>
        <v>2821.7</v>
      </c>
      <c r="H65" s="246">
        <f t="shared" si="19"/>
        <v>3224.8</v>
      </c>
      <c r="I65" s="246">
        <f t="shared" si="6"/>
        <v>3627.9</v>
      </c>
      <c r="J65" s="391">
        <v>4031</v>
      </c>
      <c r="K65" s="246">
        <f t="shared" si="7"/>
        <v>4434.1000000000004</v>
      </c>
      <c r="L65" s="246">
        <f t="shared" si="8"/>
        <v>4837.2</v>
      </c>
      <c r="M65" s="246">
        <f t="shared" si="9"/>
        <v>5240.3</v>
      </c>
      <c r="N65" s="246">
        <f t="shared" si="10"/>
        <v>5643.4</v>
      </c>
      <c r="O65" s="246">
        <f t="shared" si="11"/>
        <v>6046.5</v>
      </c>
      <c r="P65" s="246">
        <f t="shared" si="44"/>
        <v>6449.6</v>
      </c>
      <c r="Q65" s="246">
        <f t="shared" si="45"/>
        <v>6852.7</v>
      </c>
      <c r="R65" s="246">
        <f t="shared" si="46"/>
        <v>7255.8</v>
      </c>
      <c r="S65" s="246">
        <f t="shared" si="47"/>
        <v>7658.9</v>
      </c>
      <c r="T65" s="246">
        <f t="shared" si="48"/>
        <v>8062</v>
      </c>
      <c r="U65" s="246">
        <f t="shared" si="49"/>
        <v>8465.1</v>
      </c>
      <c r="V65" s="246">
        <f t="shared" si="50"/>
        <v>8868.2000000000007</v>
      </c>
      <c r="W65" s="246">
        <f t="shared" si="51"/>
        <v>9271.2999999999993</v>
      </c>
      <c r="X65" s="246">
        <f t="shared" si="52"/>
        <v>9674.4</v>
      </c>
      <c r="Y65" s="262">
        <f t="shared" si="53"/>
        <v>10077.5</v>
      </c>
      <c r="Z65" s="262">
        <f t="shared" si="54"/>
        <v>11085.25</v>
      </c>
      <c r="AA65" s="262">
        <f t="shared" si="55"/>
        <v>12093</v>
      </c>
      <c r="AB65" s="262">
        <f t="shared" si="56"/>
        <v>13100.75</v>
      </c>
      <c r="AC65" s="262">
        <f t="shared" si="57"/>
        <v>14108.5</v>
      </c>
      <c r="AD65" s="262">
        <f t="shared" si="58"/>
        <v>15116.25</v>
      </c>
      <c r="AE65" s="276" t="s">
        <v>524</v>
      </c>
      <c r="AF65" s="270" t="s">
        <v>525</v>
      </c>
    </row>
    <row r="66" spans="1:32" ht="15.75" x14ac:dyDescent="0.25">
      <c r="A66" s="550"/>
      <c r="B66" s="135" t="s">
        <v>512</v>
      </c>
      <c r="C66" s="246">
        <f t="shared" si="1"/>
        <v>1209.3</v>
      </c>
      <c r="D66" s="246">
        <f t="shared" si="2"/>
        <v>1612.4</v>
      </c>
      <c r="E66" s="246">
        <f t="shared" si="3"/>
        <v>2015.5</v>
      </c>
      <c r="F66" s="246">
        <f t="shared" si="4"/>
        <v>2418.6</v>
      </c>
      <c r="G66" s="246">
        <f t="shared" si="5"/>
        <v>2821.7</v>
      </c>
      <c r="H66" s="246">
        <f t="shared" si="19"/>
        <v>3224.8</v>
      </c>
      <c r="I66" s="246">
        <f t="shared" si="6"/>
        <v>3627.9</v>
      </c>
      <c r="J66" s="391">
        <v>4031</v>
      </c>
      <c r="K66" s="246">
        <f t="shared" si="7"/>
        <v>4434.1000000000004</v>
      </c>
      <c r="L66" s="246">
        <f t="shared" si="8"/>
        <v>4837.2</v>
      </c>
      <c r="M66" s="246">
        <f t="shared" si="9"/>
        <v>5240.3</v>
      </c>
      <c r="N66" s="246">
        <f t="shared" si="10"/>
        <v>5643.4</v>
      </c>
      <c r="O66" s="246">
        <f t="shared" si="11"/>
        <v>6046.5</v>
      </c>
      <c r="P66" s="246">
        <f t="shared" si="44"/>
        <v>6449.6</v>
      </c>
      <c r="Q66" s="246">
        <f t="shared" si="45"/>
        <v>6852.7</v>
      </c>
      <c r="R66" s="246">
        <f t="shared" si="46"/>
        <v>7255.8</v>
      </c>
      <c r="S66" s="246">
        <f t="shared" si="47"/>
        <v>7658.9</v>
      </c>
      <c r="T66" s="246">
        <f t="shared" si="48"/>
        <v>8062</v>
      </c>
      <c r="U66" s="246">
        <f t="shared" si="49"/>
        <v>8465.1</v>
      </c>
      <c r="V66" s="246">
        <f t="shared" si="50"/>
        <v>8868.2000000000007</v>
      </c>
      <c r="W66" s="246">
        <f t="shared" si="51"/>
        <v>9271.2999999999993</v>
      </c>
      <c r="X66" s="246">
        <f t="shared" si="52"/>
        <v>9674.4</v>
      </c>
      <c r="Y66" s="262">
        <f t="shared" si="53"/>
        <v>10077.5</v>
      </c>
      <c r="Z66" s="262">
        <f t="shared" si="54"/>
        <v>11085.25</v>
      </c>
      <c r="AA66" s="262">
        <f t="shared" si="55"/>
        <v>12093</v>
      </c>
      <c r="AB66" s="262">
        <f t="shared" si="56"/>
        <v>13100.75</v>
      </c>
      <c r="AC66" s="262">
        <f t="shared" si="57"/>
        <v>14108.5</v>
      </c>
      <c r="AD66" s="262">
        <f t="shared" si="58"/>
        <v>15116.25</v>
      </c>
      <c r="AE66" s="276" t="s">
        <v>519</v>
      </c>
      <c r="AF66" s="270" t="s">
        <v>520</v>
      </c>
    </row>
    <row r="67" spans="1:32" ht="31.5" x14ac:dyDescent="0.25">
      <c r="A67" s="550"/>
      <c r="B67" s="135" t="s">
        <v>332</v>
      </c>
      <c r="C67" s="246">
        <f t="shared" si="1"/>
        <v>1209.3</v>
      </c>
      <c r="D67" s="246">
        <f t="shared" si="2"/>
        <v>1612.4</v>
      </c>
      <c r="E67" s="246">
        <f t="shared" si="3"/>
        <v>2015.5</v>
      </c>
      <c r="F67" s="246">
        <f t="shared" si="4"/>
        <v>2418.6</v>
      </c>
      <c r="G67" s="246">
        <f t="shared" si="5"/>
        <v>2821.7</v>
      </c>
      <c r="H67" s="246">
        <f t="shared" si="19"/>
        <v>3224.8</v>
      </c>
      <c r="I67" s="246">
        <f t="shared" si="6"/>
        <v>3627.9</v>
      </c>
      <c r="J67" s="391">
        <v>4031</v>
      </c>
      <c r="K67" s="246">
        <f t="shared" si="7"/>
        <v>4434.1000000000004</v>
      </c>
      <c r="L67" s="246">
        <f t="shared" si="8"/>
        <v>4837.2</v>
      </c>
      <c r="M67" s="246">
        <f t="shared" si="9"/>
        <v>5240.3</v>
      </c>
      <c r="N67" s="246">
        <f t="shared" si="10"/>
        <v>5643.4</v>
      </c>
      <c r="O67" s="246">
        <f t="shared" si="11"/>
        <v>6046.5</v>
      </c>
      <c r="P67" s="246">
        <f t="shared" si="44"/>
        <v>6449.6</v>
      </c>
      <c r="Q67" s="246">
        <f t="shared" si="45"/>
        <v>6852.7</v>
      </c>
      <c r="R67" s="246">
        <f t="shared" si="46"/>
        <v>7255.8</v>
      </c>
      <c r="S67" s="246">
        <f t="shared" si="47"/>
        <v>7658.9</v>
      </c>
      <c r="T67" s="246">
        <f t="shared" si="48"/>
        <v>8062</v>
      </c>
      <c r="U67" s="246">
        <f t="shared" si="49"/>
        <v>8465.1</v>
      </c>
      <c r="V67" s="246">
        <f t="shared" si="50"/>
        <v>8868.2000000000007</v>
      </c>
      <c r="W67" s="246">
        <f t="shared" si="51"/>
        <v>9271.2999999999993</v>
      </c>
      <c r="X67" s="246">
        <f t="shared" si="52"/>
        <v>9674.4</v>
      </c>
      <c r="Y67" s="262">
        <f t="shared" si="53"/>
        <v>10077.5</v>
      </c>
      <c r="Z67" s="262">
        <f t="shared" si="54"/>
        <v>11085.25</v>
      </c>
      <c r="AA67" s="262">
        <f t="shared" si="55"/>
        <v>12093</v>
      </c>
      <c r="AB67" s="262">
        <f t="shared" si="56"/>
        <v>13100.75</v>
      </c>
      <c r="AC67" s="262">
        <f t="shared" si="57"/>
        <v>14108.5</v>
      </c>
      <c r="AD67" s="262">
        <f t="shared" si="58"/>
        <v>15116.25</v>
      </c>
      <c r="AE67" s="276" t="s">
        <v>536</v>
      </c>
      <c r="AF67" s="272" t="s">
        <v>80</v>
      </c>
    </row>
    <row r="68" spans="1:32" ht="15.75" x14ac:dyDescent="0.25">
      <c r="A68" s="550"/>
      <c r="B68" s="135" t="s">
        <v>333</v>
      </c>
      <c r="C68" s="246">
        <f t="shared" si="1"/>
        <v>1209.3</v>
      </c>
      <c r="D68" s="246">
        <f t="shared" si="2"/>
        <v>1612.4</v>
      </c>
      <c r="E68" s="246">
        <f t="shared" si="3"/>
        <v>2015.5</v>
      </c>
      <c r="F68" s="246">
        <f t="shared" si="4"/>
        <v>2418.6</v>
      </c>
      <c r="G68" s="246">
        <f t="shared" si="5"/>
        <v>2821.7</v>
      </c>
      <c r="H68" s="246">
        <f t="shared" si="19"/>
        <v>3224.8</v>
      </c>
      <c r="I68" s="246">
        <f t="shared" si="6"/>
        <v>3627.9</v>
      </c>
      <c r="J68" s="391">
        <v>4031</v>
      </c>
      <c r="K68" s="246">
        <f t="shared" si="7"/>
        <v>4434.1000000000004</v>
      </c>
      <c r="L68" s="246">
        <f t="shared" si="8"/>
        <v>4837.2</v>
      </c>
      <c r="M68" s="246">
        <f t="shared" si="9"/>
        <v>5240.3</v>
      </c>
      <c r="N68" s="246">
        <f t="shared" si="10"/>
        <v>5643.4</v>
      </c>
      <c r="O68" s="246">
        <f t="shared" si="11"/>
        <v>6046.5</v>
      </c>
      <c r="P68" s="246">
        <f t="shared" si="44"/>
        <v>6449.6</v>
      </c>
      <c r="Q68" s="246">
        <f t="shared" si="45"/>
        <v>6852.7</v>
      </c>
      <c r="R68" s="246">
        <f t="shared" si="46"/>
        <v>7255.8</v>
      </c>
      <c r="S68" s="246">
        <f t="shared" si="47"/>
        <v>7658.9</v>
      </c>
      <c r="T68" s="246">
        <f t="shared" si="48"/>
        <v>8062</v>
      </c>
      <c r="U68" s="246">
        <f t="shared" si="49"/>
        <v>8465.1</v>
      </c>
      <c r="V68" s="246">
        <f t="shared" si="50"/>
        <v>8868.2000000000007</v>
      </c>
      <c r="W68" s="246">
        <f t="shared" si="51"/>
        <v>9271.2999999999993</v>
      </c>
      <c r="X68" s="246">
        <f t="shared" si="52"/>
        <v>9674.4</v>
      </c>
      <c r="Y68" s="262">
        <f t="shared" si="53"/>
        <v>10077.5</v>
      </c>
      <c r="Z68" s="262">
        <f t="shared" si="54"/>
        <v>11085.25</v>
      </c>
      <c r="AA68" s="262">
        <f t="shared" si="55"/>
        <v>12093</v>
      </c>
      <c r="AB68" s="262">
        <f t="shared" si="56"/>
        <v>13100.75</v>
      </c>
      <c r="AC68" s="262">
        <f t="shared" si="57"/>
        <v>14108.5</v>
      </c>
      <c r="AD68" s="262">
        <f t="shared" si="58"/>
        <v>15116.25</v>
      </c>
      <c r="AE68" s="276" t="s">
        <v>526</v>
      </c>
      <c r="AF68" s="270" t="s">
        <v>527</v>
      </c>
    </row>
    <row r="69" spans="1:32" ht="15.75" x14ac:dyDescent="0.25">
      <c r="A69" s="550"/>
      <c r="B69" s="135" t="s">
        <v>484</v>
      </c>
      <c r="C69" s="246">
        <f t="shared" si="1"/>
        <v>1209.3</v>
      </c>
      <c r="D69" s="246">
        <f t="shared" si="2"/>
        <v>1612.4</v>
      </c>
      <c r="E69" s="246">
        <f t="shared" si="3"/>
        <v>2015.5</v>
      </c>
      <c r="F69" s="246">
        <f t="shared" si="4"/>
        <v>2418.6</v>
      </c>
      <c r="G69" s="246">
        <f t="shared" si="5"/>
        <v>2821.7</v>
      </c>
      <c r="H69" s="246">
        <f t="shared" si="19"/>
        <v>3224.8</v>
      </c>
      <c r="I69" s="246">
        <f t="shared" si="6"/>
        <v>3627.9</v>
      </c>
      <c r="J69" s="391">
        <v>4031</v>
      </c>
      <c r="K69" s="246">
        <f t="shared" si="7"/>
        <v>4434.1000000000004</v>
      </c>
      <c r="L69" s="246">
        <f t="shared" si="8"/>
        <v>4837.2</v>
      </c>
      <c r="M69" s="246">
        <f t="shared" si="9"/>
        <v>5240.3</v>
      </c>
      <c r="N69" s="246">
        <f t="shared" si="10"/>
        <v>5643.4</v>
      </c>
      <c r="O69" s="246">
        <f t="shared" si="11"/>
        <v>6046.5</v>
      </c>
      <c r="P69" s="246">
        <f t="shared" si="44"/>
        <v>6449.6</v>
      </c>
      <c r="Q69" s="246">
        <f t="shared" si="45"/>
        <v>6852.7</v>
      </c>
      <c r="R69" s="246">
        <f t="shared" si="46"/>
        <v>7255.8</v>
      </c>
      <c r="S69" s="246">
        <f t="shared" si="47"/>
        <v>7658.9</v>
      </c>
      <c r="T69" s="246">
        <f t="shared" si="48"/>
        <v>8062</v>
      </c>
      <c r="U69" s="246">
        <f t="shared" si="49"/>
        <v>8465.1</v>
      </c>
      <c r="V69" s="246">
        <f t="shared" si="50"/>
        <v>8868.2000000000007</v>
      </c>
      <c r="W69" s="246">
        <f t="shared" si="51"/>
        <v>9271.2999999999993</v>
      </c>
      <c r="X69" s="246">
        <f t="shared" si="52"/>
        <v>9674.4</v>
      </c>
      <c r="Y69" s="262">
        <f t="shared" si="53"/>
        <v>10077.5</v>
      </c>
      <c r="Z69" s="262">
        <f t="shared" si="54"/>
        <v>11085.25</v>
      </c>
      <c r="AA69" s="262">
        <f t="shared" si="55"/>
        <v>12093</v>
      </c>
      <c r="AB69" s="262">
        <f t="shared" si="56"/>
        <v>13100.75</v>
      </c>
      <c r="AC69" s="262">
        <f t="shared" si="57"/>
        <v>14108.5</v>
      </c>
      <c r="AD69" s="262">
        <f t="shared" si="58"/>
        <v>15116.25</v>
      </c>
      <c r="AE69" s="276" t="s">
        <v>528</v>
      </c>
      <c r="AF69" s="270" t="s">
        <v>529</v>
      </c>
    </row>
    <row r="70" spans="1:32" ht="31.5" x14ac:dyDescent="0.25">
      <c r="A70" s="550"/>
      <c r="B70" s="135" t="s">
        <v>513</v>
      </c>
      <c r="C70" s="246">
        <f t="shared" si="1"/>
        <v>967.5</v>
      </c>
      <c r="D70" s="246">
        <f t="shared" si="2"/>
        <v>1290</v>
      </c>
      <c r="E70" s="246">
        <f t="shared" si="3"/>
        <v>1612.5</v>
      </c>
      <c r="F70" s="246">
        <f t="shared" si="4"/>
        <v>1935</v>
      </c>
      <c r="G70" s="246">
        <f t="shared" si="5"/>
        <v>2257.5</v>
      </c>
      <c r="H70" s="246">
        <f t="shared" si="19"/>
        <v>2580</v>
      </c>
      <c r="I70" s="246">
        <f t="shared" si="6"/>
        <v>2902.5</v>
      </c>
      <c r="J70" s="246">
        <v>3225</v>
      </c>
      <c r="K70" s="246">
        <f t="shared" si="7"/>
        <v>3547.5000000000005</v>
      </c>
      <c r="L70" s="246">
        <f t="shared" si="8"/>
        <v>3870</v>
      </c>
      <c r="M70" s="246">
        <f t="shared" si="9"/>
        <v>4192.5</v>
      </c>
      <c r="N70" s="246">
        <f t="shared" si="10"/>
        <v>4515</v>
      </c>
      <c r="O70" s="246">
        <f t="shared" si="11"/>
        <v>4837.5</v>
      </c>
      <c r="P70" s="246">
        <f t="shared" si="44"/>
        <v>5160</v>
      </c>
      <c r="Q70" s="246">
        <f t="shared" si="45"/>
        <v>5482.5</v>
      </c>
      <c r="R70" s="246">
        <f t="shared" si="46"/>
        <v>5805</v>
      </c>
      <c r="S70" s="246">
        <f t="shared" si="47"/>
        <v>6127.5</v>
      </c>
      <c r="T70" s="246">
        <f t="shared" si="48"/>
        <v>6450</v>
      </c>
      <c r="U70" s="246">
        <f t="shared" si="49"/>
        <v>6772.5</v>
      </c>
      <c r="V70" s="246">
        <f t="shared" si="50"/>
        <v>7095.0000000000009</v>
      </c>
      <c r="W70" s="246">
        <f t="shared" si="51"/>
        <v>7417.4999999999991</v>
      </c>
      <c r="X70" s="246">
        <f t="shared" si="52"/>
        <v>7740</v>
      </c>
      <c r="Y70" s="262">
        <f t="shared" si="53"/>
        <v>8062.5</v>
      </c>
      <c r="Z70" s="262">
        <f t="shared" si="54"/>
        <v>8868.7500000000018</v>
      </c>
      <c r="AA70" s="262">
        <f t="shared" si="55"/>
        <v>9675</v>
      </c>
      <c r="AB70" s="262">
        <f t="shared" si="56"/>
        <v>10481.25</v>
      </c>
      <c r="AC70" s="262">
        <f t="shared" si="57"/>
        <v>11287.5</v>
      </c>
      <c r="AD70" s="262">
        <f t="shared" si="58"/>
        <v>12093.75</v>
      </c>
      <c r="AE70" s="276" t="s">
        <v>465</v>
      </c>
      <c r="AF70" s="270" t="s">
        <v>525</v>
      </c>
    </row>
    <row r="71" spans="1:32" ht="31.5" x14ac:dyDescent="0.25">
      <c r="A71" s="550"/>
      <c r="B71" s="135" t="s">
        <v>334</v>
      </c>
      <c r="C71" s="246">
        <f t="shared" si="1"/>
        <v>967.5</v>
      </c>
      <c r="D71" s="246">
        <f t="shared" si="2"/>
        <v>1290</v>
      </c>
      <c r="E71" s="246">
        <f t="shared" si="3"/>
        <v>1612.5</v>
      </c>
      <c r="F71" s="246">
        <f t="shared" si="4"/>
        <v>1935</v>
      </c>
      <c r="G71" s="246">
        <f t="shared" si="5"/>
        <v>2257.5</v>
      </c>
      <c r="H71" s="246">
        <f t="shared" si="19"/>
        <v>2580</v>
      </c>
      <c r="I71" s="246">
        <f t="shared" si="6"/>
        <v>2902.5</v>
      </c>
      <c r="J71" s="246">
        <v>3225</v>
      </c>
      <c r="K71" s="246">
        <f t="shared" si="7"/>
        <v>3547.5000000000005</v>
      </c>
      <c r="L71" s="246">
        <f t="shared" si="8"/>
        <v>3870</v>
      </c>
      <c r="M71" s="246">
        <f t="shared" si="9"/>
        <v>4192.5</v>
      </c>
      <c r="N71" s="246">
        <f t="shared" si="10"/>
        <v>4515</v>
      </c>
      <c r="O71" s="246">
        <f t="shared" si="11"/>
        <v>4837.5</v>
      </c>
      <c r="P71" s="246">
        <f t="shared" si="44"/>
        <v>5160</v>
      </c>
      <c r="Q71" s="246">
        <f t="shared" si="45"/>
        <v>5482.5</v>
      </c>
      <c r="R71" s="246">
        <f t="shared" si="46"/>
        <v>5805</v>
      </c>
      <c r="S71" s="246">
        <f t="shared" si="47"/>
        <v>6127.5</v>
      </c>
      <c r="T71" s="246">
        <f t="shared" si="48"/>
        <v>6450</v>
      </c>
      <c r="U71" s="246">
        <f t="shared" si="49"/>
        <v>6772.5</v>
      </c>
      <c r="V71" s="246">
        <f t="shared" si="50"/>
        <v>7095.0000000000009</v>
      </c>
      <c r="W71" s="246">
        <f t="shared" si="51"/>
        <v>7417.4999999999991</v>
      </c>
      <c r="X71" s="246">
        <f t="shared" si="52"/>
        <v>7740</v>
      </c>
      <c r="Y71" s="262">
        <f t="shared" si="53"/>
        <v>8062.5</v>
      </c>
      <c r="Z71" s="262">
        <f t="shared" si="54"/>
        <v>8868.7500000000018</v>
      </c>
      <c r="AA71" s="262">
        <f t="shared" si="55"/>
        <v>9675</v>
      </c>
      <c r="AB71" s="262">
        <f t="shared" si="56"/>
        <v>10481.25</v>
      </c>
      <c r="AC71" s="262">
        <f t="shared" si="57"/>
        <v>11287.5</v>
      </c>
      <c r="AD71" s="262">
        <f t="shared" si="58"/>
        <v>12093.75</v>
      </c>
      <c r="AE71" s="276" t="s">
        <v>465</v>
      </c>
      <c r="AF71" s="270" t="s">
        <v>534</v>
      </c>
    </row>
    <row r="72" spans="1:32" ht="15.75" x14ac:dyDescent="0.25">
      <c r="A72" s="550"/>
      <c r="B72" s="135" t="s">
        <v>314</v>
      </c>
      <c r="C72" s="246">
        <f t="shared" si="1"/>
        <v>1209.3</v>
      </c>
      <c r="D72" s="246">
        <f t="shared" si="2"/>
        <v>1612.4</v>
      </c>
      <c r="E72" s="246">
        <f t="shared" si="3"/>
        <v>2015.5</v>
      </c>
      <c r="F72" s="246">
        <f t="shared" si="4"/>
        <v>2418.6</v>
      </c>
      <c r="G72" s="246">
        <f t="shared" si="5"/>
        <v>2821.7</v>
      </c>
      <c r="H72" s="246">
        <f t="shared" si="19"/>
        <v>3224.8</v>
      </c>
      <c r="I72" s="246">
        <f t="shared" si="6"/>
        <v>3627.9</v>
      </c>
      <c r="J72" s="246">
        <v>4031</v>
      </c>
      <c r="K72" s="246">
        <f t="shared" si="7"/>
        <v>4434.1000000000004</v>
      </c>
      <c r="L72" s="246">
        <f t="shared" si="8"/>
        <v>4837.2</v>
      </c>
      <c r="M72" s="246">
        <f t="shared" si="9"/>
        <v>5240.3</v>
      </c>
      <c r="N72" s="246">
        <f t="shared" si="10"/>
        <v>5643.4</v>
      </c>
      <c r="O72" s="246">
        <f t="shared" si="11"/>
        <v>6046.5</v>
      </c>
      <c r="P72" s="246">
        <f t="shared" si="44"/>
        <v>6449.6</v>
      </c>
      <c r="Q72" s="246">
        <f t="shared" si="45"/>
        <v>6852.7</v>
      </c>
      <c r="R72" s="246">
        <f t="shared" si="46"/>
        <v>7255.8</v>
      </c>
      <c r="S72" s="246">
        <f t="shared" si="47"/>
        <v>7658.9</v>
      </c>
      <c r="T72" s="246">
        <f t="shared" si="48"/>
        <v>8062</v>
      </c>
      <c r="U72" s="246">
        <f t="shared" si="49"/>
        <v>8465.1</v>
      </c>
      <c r="V72" s="246">
        <f t="shared" si="50"/>
        <v>8868.2000000000007</v>
      </c>
      <c r="W72" s="246">
        <f t="shared" si="51"/>
        <v>9271.2999999999993</v>
      </c>
      <c r="X72" s="246">
        <f t="shared" si="52"/>
        <v>9674.4</v>
      </c>
      <c r="Y72" s="262">
        <f t="shared" si="53"/>
        <v>10077.5</v>
      </c>
      <c r="Z72" s="262">
        <f t="shared" si="54"/>
        <v>11085.25</v>
      </c>
      <c r="AA72" s="262">
        <f t="shared" si="55"/>
        <v>12093</v>
      </c>
      <c r="AB72" s="262">
        <f t="shared" si="56"/>
        <v>13100.75</v>
      </c>
      <c r="AC72" s="262">
        <f t="shared" si="57"/>
        <v>14108.5</v>
      </c>
      <c r="AD72" s="262">
        <f t="shared" si="58"/>
        <v>15116.25</v>
      </c>
      <c r="AE72" s="276" t="s">
        <v>538</v>
      </c>
      <c r="AF72" s="270" t="s">
        <v>539</v>
      </c>
    </row>
    <row r="73" spans="1:32" ht="15.75" x14ac:dyDescent="0.25">
      <c r="A73" s="550"/>
      <c r="B73" s="135" t="s">
        <v>335</v>
      </c>
      <c r="C73" s="246">
        <f t="shared" si="1"/>
        <v>1209.3</v>
      </c>
      <c r="D73" s="246">
        <f t="shared" si="2"/>
        <v>1612.4</v>
      </c>
      <c r="E73" s="246">
        <f t="shared" si="3"/>
        <v>2015.5</v>
      </c>
      <c r="F73" s="246">
        <f t="shared" si="4"/>
        <v>2418.6</v>
      </c>
      <c r="G73" s="246">
        <f t="shared" si="5"/>
        <v>2821.7</v>
      </c>
      <c r="H73" s="246">
        <f t="shared" si="19"/>
        <v>3224.8</v>
      </c>
      <c r="I73" s="246">
        <f t="shared" si="6"/>
        <v>3627.9</v>
      </c>
      <c r="J73" s="246">
        <v>4031</v>
      </c>
      <c r="K73" s="246">
        <f t="shared" si="7"/>
        <v>4434.1000000000004</v>
      </c>
      <c r="L73" s="246">
        <f t="shared" si="8"/>
        <v>4837.2</v>
      </c>
      <c r="M73" s="246">
        <f t="shared" si="9"/>
        <v>5240.3</v>
      </c>
      <c r="N73" s="246">
        <f t="shared" si="10"/>
        <v>5643.4</v>
      </c>
      <c r="O73" s="246">
        <f t="shared" si="11"/>
        <v>6046.5</v>
      </c>
      <c r="P73" s="246">
        <f t="shared" si="44"/>
        <v>6449.6</v>
      </c>
      <c r="Q73" s="246">
        <f t="shared" si="45"/>
        <v>6852.7</v>
      </c>
      <c r="R73" s="246">
        <f t="shared" si="46"/>
        <v>7255.8</v>
      </c>
      <c r="S73" s="246">
        <f t="shared" si="47"/>
        <v>7658.9</v>
      </c>
      <c r="T73" s="246">
        <f t="shared" si="48"/>
        <v>8062</v>
      </c>
      <c r="U73" s="246">
        <f t="shared" si="49"/>
        <v>8465.1</v>
      </c>
      <c r="V73" s="246">
        <f t="shared" si="50"/>
        <v>8868.2000000000007</v>
      </c>
      <c r="W73" s="246">
        <f t="shared" si="51"/>
        <v>9271.2999999999993</v>
      </c>
      <c r="X73" s="246">
        <f t="shared" si="52"/>
        <v>9674.4</v>
      </c>
      <c r="Y73" s="262">
        <f t="shared" si="53"/>
        <v>10077.5</v>
      </c>
      <c r="Z73" s="262">
        <f t="shared" si="54"/>
        <v>11085.25</v>
      </c>
      <c r="AA73" s="262">
        <f t="shared" si="55"/>
        <v>12093</v>
      </c>
      <c r="AB73" s="262">
        <f t="shared" si="56"/>
        <v>13100.75</v>
      </c>
      <c r="AC73" s="262">
        <f t="shared" si="57"/>
        <v>14108.5</v>
      </c>
      <c r="AD73" s="262">
        <f t="shared" si="58"/>
        <v>15116.25</v>
      </c>
      <c r="AE73" s="276" t="s">
        <v>519</v>
      </c>
      <c r="AF73" s="270" t="s">
        <v>520</v>
      </c>
    </row>
    <row r="74" spans="1:32" ht="30.75" x14ac:dyDescent="0.25">
      <c r="A74" s="550"/>
      <c r="B74" s="135" t="s">
        <v>514</v>
      </c>
      <c r="C74" s="246">
        <f t="shared" si="1"/>
        <v>967.5</v>
      </c>
      <c r="D74" s="246">
        <f t="shared" si="2"/>
        <v>1290</v>
      </c>
      <c r="E74" s="246">
        <f t="shared" si="3"/>
        <v>1612.5</v>
      </c>
      <c r="F74" s="246">
        <f t="shared" si="4"/>
        <v>1935</v>
      </c>
      <c r="G74" s="246">
        <f t="shared" si="5"/>
        <v>2257.5</v>
      </c>
      <c r="H74" s="246">
        <f t="shared" si="19"/>
        <v>2580</v>
      </c>
      <c r="I74" s="246">
        <f t="shared" si="6"/>
        <v>2902.5</v>
      </c>
      <c r="J74" s="246">
        <v>3225</v>
      </c>
      <c r="K74" s="246">
        <f t="shared" si="7"/>
        <v>3547.5000000000005</v>
      </c>
      <c r="L74" s="246">
        <f t="shared" si="8"/>
        <v>3870</v>
      </c>
      <c r="M74" s="246">
        <f t="shared" si="9"/>
        <v>4192.5</v>
      </c>
      <c r="N74" s="246">
        <f t="shared" si="10"/>
        <v>4515</v>
      </c>
      <c r="O74" s="246">
        <f t="shared" si="11"/>
        <v>4837.5</v>
      </c>
      <c r="P74" s="246">
        <f>J74*1.6</f>
        <v>5160</v>
      </c>
      <c r="Q74" s="246">
        <f>J74*1.7</f>
        <v>5482.5</v>
      </c>
      <c r="R74" s="246">
        <f>J74*1.8</f>
        <v>5805</v>
      </c>
      <c r="S74" s="246">
        <f t="shared" si="47"/>
        <v>6127.5</v>
      </c>
      <c r="T74" s="246">
        <f t="shared" si="48"/>
        <v>6450</v>
      </c>
      <c r="U74" s="246">
        <f t="shared" si="49"/>
        <v>6772.5</v>
      </c>
      <c r="V74" s="246">
        <f t="shared" si="50"/>
        <v>7095.0000000000009</v>
      </c>
      <c r="W74" s="246">
        <f t="shared" si="51"/>
        <v>7417.4999999999991</v>
      </c>
      <c r="X74" s="246">
        <f t="shared" si="52"/>
        <v>7740</v>
      </c>
      <c r="Y74" s="262">
        <f t="shared" si="53"/>
        <v>8062.5</v>
      </c>
      <c r="Z74" s="262">
        <f t="shared" si="54"/>
        <v>8868.7500000000018</v>
      </c>
      <c r="AA74" s="262">
        <f t="shared" si="55"/>
        <v>9675</v>
      </c>
      <c r="AB74" s="262">
        <f t="shared" si="56"/>
        <v>10481.25</v>
      </c>
      <c r="AC74" s="262">
        <f t="shared" si="57"/>
        <v>11287.5</v>
      </c>
      <c r="AD74" s="262">
        <f t="shared" si="58"/>
        <v>12093.75</v>
      </c>
      <c r="AE74" s="276" t="s">
        <v>465</v>
      </c>
      <c r="AF74" s="270" t="s">
        <v>540</v>
      </c>
    </row>
    <row r="75" spans="1:32" ht="16.5" thickBot="1" x14ac:dyDescent="0.3">
      <c r="A75" s="625"/>
      <c r="B75" s="142" t="s">
        <v>515</v>
      </c>
      <c r="C75" s="263">
        <f t="shared" si="1"/>
        <v>1209.3</v>
      </c>
      <c r="D75" s="263">
        <f t="shared" si="2"/>
        <v>1612.4</v>
      </c>
      <c r="E75" s="263">
        <f t="shared" si="3"/>
        <v>2015.5</v>
      </c>
      <c r="F75" s="263">
        <f t="shared" si="4"/>
        <v>2418.6</v>
      </c>
      <c r="G75" s="263">
        <f t="shared" si="5"/>
        <v>2821.7</v>
      </c>
      <c r="H75" s="263">
        <f t="shared" si="19"/>
        <v>3224.8</v>
      </c>
      <c r="I75" s="263">
        <f t="shared" si="6"/>
        <v>3627.9</v>
      </c>
      <c r="J75" s="263">
        <v>4031</v>
      </c>
      <c r="K75" s="263">
        <f t="shared" si="7"/>
        <v>4434.1000000000004</v>
      </c>
      <c r="L75" s="263">
        <f t="shared" si="8"/>
        <v>4837.2</v>
      </c>
      <c r="M75" s="263">
        <f t="shared" si="9"/>
        <v>5240.3</v>
      </c>
      <c r="N75" s="263">
        <f t="shared" si="10"/>
        <v>5643.4</v>
      </c>
      <c r="O75" s="263">
        <f t="shared" si="11"/>
        <v>6046.5</v>
      </c>
      <c r="P75" s="263">
        <f t="shared" ref="P75:P81" si="59">J75*1.6</f>
        <v>6449.6</v>
      </c>
      <c r="Q75" s="263">
        <f t="shared" ref="Q75:Q81" si="60">J75*1.7</f>
        <v>6852.7</v>
      </c>
      <c r="R75" s="263">
        <f t="shared" ref="R75:R81" si="61">J75*1.8</f>
        <v>7255.8</v>
      </c>
      <c r="S75" s="263">
        <f t="shared" si="47"/>
        <v>7658.9</v>
      </c>
      <c r="T75" s="263">
        <f t="shared" si="48"/>
        <v>8062</v>
      </c>
      <c r="U75" s="263">
        <f t="shared" si="49"/>
        <v>8465.1</v>
      </c>
      <c r="V75" s="263">
        <f t="shared" si="50"/>
        <v>8868.2000000000007</v>
      </c>
      <c r="W75" s="263">
        <f t="shared" si="51"/>
        <v>9271.2999999999993</v>
      </c>
      <c r="X75" s="263">
        <f t="shared" si="52"/>
        <v>9674.4</v>
      </c>
      <c r="Y75" s="139">
        <f t="shared" si="53"/>
        <v>10077.5</v>
      </c>
      <c r="Z75" s="139">
        <f t="shared" si="54"/>
        <v>11085.25</v>
      </c>
      <c r="AA75" s="139">
        <f t="shared" si="55"/>
        <v>12093</v>
      </c>
      <c r="AB75" s="139">
        <f t="shared" si="56"/>
        <v>13100.75</v>
      </c>
      <c r="AC75" s="139">
        <f t="shared" si="57"/>
        <v>14108.5</v>
      </c>
      <c r="AD75" s="139">
        <f t="shared" si="58"/>
        <v>15116.25</v>
      </c>
      <c r="AE75" s="277" t="s">
        <v>524</v>
      </c>
      <c r="AF75" s="271" t="s">
        <v>525</v>
      </c>
    </row>
    <row r="76" spans="1:32" ht="15.75" x14ac:dyDescent="0.25">
      <c r="A76" s="546">
        <v>6</v>
      </c>
      <c r="B76" s="164" t="s">
        <v>489</v>
      </c>
      <c r="C76" s="131">
        <f t="shared" si="1"/>
        <v>1688.7</v>
      </c>
      <c r="D76" s="131">
        <f t="shared" si="2"/>
        <v>2251.6</v>
      </c>
      <c r="E76" s="131">
        <f t="shared" si="3"/>
        <v>2814.5</v>
      </c>
      <c r="F76" s="131">
        <f t="shared" si="4"/>
        <v>3377.4</v>
      </c>
      <c r="G76" s="131">
        <f t="shared" si="5"/>
        <v>3940.2999999999997</v>
      </c>
      <c r="H76" s="131">
        <f t="shared" si="19"/>
        <v>4503.2</v>
      </c>
      <c r="I76" s="131">
        <f t="shared" si="6"/>
        <v>5066.1000000000004</v>
      </c>
      <c r="J76" s="131">
        <v>5629</v>
      </c>
      <c r="K76" s="131">
        <f t="shared" si="7"/>
        <v>6191.9000000000005</v>
      </c>
      <c r="L76" s="131">
        <f t="shared" si="8"/>
        <v>6754.8</v>
      </c>
      <c r="M76" s="131">
        <f t="shared" si="9"/>
        <v>7317.7</v>
      </c>
      <c r="N76" s="131">
        <f t="shared" si="10"/>
        <v>7880.5999999999995</v>
      </c>
      <c r="O76" s="131">
        <f t="shared" si="11"/>
        <v>8443.5</v>
      </c>
      <c r="P76" s="131">
        <f t="shared" si="59"/>
        <v>9006.4</v>
      </c>
      <c r="Q76" s="131">
        <f t="shared" si="60"/>
        <v>9569.2999999999993</v>
      </c>
      <c r="R76" s="131">
        <f t="shared" si="61"/>
        <v>10132.200000000001</v>
      </c>
      <c r="S76" s="131">
        <f t="shared" si="47"/>
        <v>10695.1</v>
      </c>
      <c r="T76" s="131">
        <f t="shared" si="48"/>
        <v>11258</v>
      </c>
      <c r="U76" s="131">
        <f t="shared" si="49"/>
        <v>11820.9</v>
      </c>
      <c r="V76" s="131">
        <f t="shared" si="50"/>
        <v>12383.800000000001</v>
      </c>
      <c r="W76" s="131">
        <f t="shared" si="51"/>
        <v>12946.699999999999</v>
      </c>
      <c r="X76" s="131">
        <f t="shared" si="52"/>
        <v>13509.6</v>
      </c>
      <c r="Y76" s="132">
        <f t="shared" si="53"/>
        <v>14072.5</v>
      </c>
      <c r="Z76" s="132">
        <f t="shared" si="54"/>
        <v>15479.750000000002</v>
      </c>
      <c r="AA76" s="132">
        <f t="shared" si="55"/>
        <v>16887</v>
      </c>
      <c r="AB76" s="132">
        <f t="shared" si="56"/>
        <v>18294.25</v>
      </c>
      <c r="AC76" s="132">
        <f t="shared" si="57"/>
        <v>19701.5</v>
      </c>
      <c r="AD76" s="132">
        <f t="shared" si="58"/>
        <v>21108.75</v>
      </c>
      <c r="AE76" s="275" t="s">
        <v>533</v>
      </c>
      <c r="AF76" s="269" t="s">
        <v>534</v>
      </c>
    </row>
    <row r="77" spans="1:32" ht="15.75" x14ac:dyDescent="0.25">
      <c r="A77" s="547"/>
      <c r="B77" s="135" t="s">
        <v>336</v>
      </c>
      <c r="C77" s="246">
        <f t="shared" si="1"/>
        <v>1688.7</v>
      </c>
      <c r="D77" s="246">
        <f t="shared" si="2"/>
        <v>2251.6</v>
      </c>
      <c r="E77" s="246">
        <f t="shared" si="3"/>
        <v>2814.5</v>
      </c>
      <c r="F77" s="246">
        <f t="shared" si="4"/>
        <v>3377.4</v>
      </c>
      <c r="G77" s="246">
        <f t="shared" si="5"/>
        <v>3940.2999999999997</v>
      </c>
      <c r="H77" s="246">
        <f t="shared" si="19"/>
        <v>4503.2</v>
      </c>
      <c r="I77" s="246">
        <f t="shared" si="6"/>
        <v>5066.1000000000004</v>
      </c>
      <c r="J77" s="246">
        <v>5629</v>
      </c>
      <c r="K77" s="246">
        <f t="shared" si="7"/>
        <v>6191.9000000000005</v>
      </c>
      <c r="L77" s="246">
        <f t="shared" si="8"/>
        <v>6754.8</v>
      </c>
      <c r="M77" s="246">
        <f t="shared" si="9"/>
        <v>7317.7</v>
      </c>
      <c r="N77" s="246">
        <f t="shared" si="10"/>
        <v>7880.5999999999995</v>
      </c>
      <c r="O77" s="246">
        <f t="shared" si="11"/>
        <v>8443.5</v>
      </c>
      <c r="P77" s="246">
        <f t="shared" si="59"/>
        <v>9006.4</v>
      </c>
      <c r="Q77" s="246">
        <f t="shared" si="60"/>
        <v>9569.2999999999993</v>
      </c>
      <c r="R77" s="246">
        <f t="shared" si="61"/>
        <v>10132.200000000001</v>
      </c>
      <c r="S77" s="246">
        <f t="shared" si="47"/>
        <v>10695.1</v>
      </c>
      <c r="T77" s="246">
        <f t="shared" si="48"/>
        <v>11258</v>
      </c>
      <c r="U77" s="246">
        <f t="shared" si="49"/>
        <v>11820.9</v>
      </c>
      <c r="V77" s="246">
        <f t="shared" si="50"/>
        <v>12383.800000000001</v>
      </c>
      <c r="W77" s="246">
        <f t="shared" si="51"/>
        <v>12946.699999999999</v>
      </c>
      <c r="X77" s="246">
        <f t="shared" si="52"/>
        <v>13509.6</v>
      </c>
      <c r="Y77" s="262">
        <f t="shared" si="53"/>
        <v>14072.5</v>
      </c>
      <c r="Z77" s="262">
        <f t="shared" si="54"/>
        <v>15479.750000000002</v>
      </c>
      <c r="AA77" s="262">
        <f t="shared" si="55"/>
        <v>16887</v>
      </c>
      <c r="AB77" s="262">
        <f t="shared" si="56"/>
        <v>18294.25</v>
      </c>
      <c r="AC77" s="262">
        <f t="shared" si="57"/>
        <v>19701.5</v>
      </c>
      <c r="AD77" s="262">
        <f t="shared" si="58"/>
        <v>21108.75</v>
      </c>
      <c r="AE77" s="276" t="s">
        <v>530</v>
      </c>
      <c r="AF77" s="270" t="s">
        <v>531</v>
      </c>
    </row>
    <row r="78" spans="1:32" ht="15.75" x14ac:dyDescent="0.25">
      <c r="A78" s="547"/>
      <c r="B78" s="135" t="s">
        <v>316</v>
      </c>
      <c r="C78" s="246">
        <f t="shared" si="1"/>
        <v>1688.7</v>
      </c>
      <c r="D78" s="246">
        <f t="shared" si="2"/>
        <v>2251.6</v>
      </c>
      <c r="E78" s="246">
        <f t="shared" si="3"/>
        <v>2814.5</v>
      </c>
      <c r="F78" s="246">
        <f t="shared" si="4"/>
        <v>3377.4</v>
      </c>
      <c r="G78" s="246">
        <f t="shared" si="5"/>
        <v>3940.2999999999997</v>
      </c>
      <c r="H78" s="246">
        <f t="shared" si="19"/>
        <v>4503.2</v>
      </c>
      <c r="I78" s="246">
        <f t="shared" si="6"/>
        <v>5066.1000000000004</v>
      </c>
      <c r="J78" s="391">
        <v>5629</v>
      </c>
      <c r="K78" s="246">
        <f t="shared" si="7"/>
        <v>6191.9000000000005</v>
      </c>
      <c r="L78" s="246">
        <f t="shared" si="8"/>
        <v>6754.8</v>
      </c>
      <c r="M78" s="246">
        <f t="shared" si="9"/>
        <v>7317.7</v>
      </c>
      <c r="N78" s="246">
        <f t="shared" si="10"/>
        <v>7880.5999999999995</v>
      </c>
      <c r="O78" s="246">
        <f t="shared" si="11"/>
        <v>8443.5</v>
      </c>
      <c r="P78" s="246">
        <f t="shared" si="59"/>
        <v>9006.4</v>
      </c>
      <c r="Q78" s="246">
        <f t="shared" si="60"/>
        <v>9569.2999999999993</v>
      </c>
      <c r="R78" s="246">
        <f t="shared" si="61"/>
        <v>10132.200000000001</v>
      </c>
      <c r="S78" s="246">
        <f t="shared" si="47"/>
        <v>10695.1</v>
      </c>
      <c r="T78" s="246">
        <f t="shared" si="48"/>
        <v>11258</v>
      </c>
      <c r="U78" s="246">
        <f t="shared" si="49"/>
        <v>11820.9</v>
      </c>
      <c r="V78" s="246">
        <f t="shared" si="50"/>
        <v>12383.800000000001</v>
      </c>
      <c r="W78" s="246">
        <f t="shared" si="51"/>
        <v>12946.699999999999</v>
      </c>
      <c r="X78" s="246">
        <f t="shared" si="52"/>
        <v>13509.6</v>
      </c>
      <c r="Y78" s="262">
        <f t="shared" si="53"/>
        <v>14072.5</v>
      </c>
      <c r="Z78" s="262">
        <f t="shared" si="54"/>
        <v>15479.750000000002</v>
      </c>
      <c r="AA78" s="262">
        <f t="shared" si="55"/>
        <v>16887</v>
      </c>
      <c r="AB78" s="262">
        <f t="shared" si="56"/>
        <v>18294.25</v>
      </c>
      <c r="AC78" s="262">
        <f t="shared" si="57"/>
        <v>19701.5</v>
      </c>
      <c r="AD78" s="262">
        <f t="shared" si="58"/>
        <v>21108.75</v>
      </c>
      <c r="AE78" s="276" t="s">
        <v>530</v>
      </c>
      <c r="AF78" s="270" t="s">
        <v>531</v>
      </c>
    </row>
    <row r="79" spans="1:32" ht="15.75" x14ac:dyDescent="0.25">
      <c r="A79" s="547"/>
      <c r="B79" s="135" t="s">
        <v>490</v>
      </c>
      <c r="C79" s="246">
        <f t="shared" si="1"/>
        <v>1688.7</v>
      </c>
      <c r="D79" s="246">
        <f t="shared" si="2"/>
        <v>2251.6</v>
      </c>
      <c r="E79" s="246">
        <f t="shared" si="3"/>
        <v>2814.5</v>
      </c>
      <c r="F79" s="246">
        <f t="shared" si="4"/>
        <v>3377.4</v>
      </c>
      <c r="G79" s="246">
        <f t="shared" si="5"/>
        <v>3940.2999999999997</v>
      </c>
      <c r="H79" s="246">
        <f t="shared" si="19"/>
        <v>4503.2</v>
      </c>
      <c r="I79" s="246">
        <f t="shared" si="6"/>
        <v>5066.1000000000004</v>
      </c>
      <c r="J79" s="391">
        <v>5629</v>
      </c>
      <c r="K79" s="246">
        <f t="shared" si="7"/>
        <v>6191.9000000000005</v>
      </c>
      <c r="L79" s="246">
        <f t="shared" si="8"/>
        <v>6754.8</v>
      </c>
      <c r="M79" s="246">
        <f t="shared" si="9"/>
        <v>7317.7</v>
      </c>
      <c r="N79" s="246">
        <f t="shared" si="10"/>
        <v>7880.5999999999995</v>
      </c>
      <c r="O79" s="246">
        <f t="shared" si="11"/>
        <v>8443.5</v>
      </c>
      <c r="P79" s="246">
        <f t="shared" si="59"/>
        <v>9006.4</v>
      </c>
      <c r="Q79" s="246">
        <f t="shared" si="60"/>
        <v>9569.2999999999993</v>
      </c>
      <c r="R79" s="246">
        <f t="shared" si="61"/>
        <v>10132.200000000001</v>
      </c>
      <c r="S79" s="246">
        <f t="shared" si="47"/>
        <v>10695.1</v>
      </c>
      <c r="T79" s="246">
        <f t="shared" si="48"/>
        <v>11258</v>
      </c>
      <c r="U79" s="246">
        <f t="shared" si="49"/>
        <v>11820.9</v>
      </c>
      <c r="V79" s="246">
        <f t="shared" si="50"/>
        <v>12383.800000000001</v>
      </c>
      <c r="W79" s="246">
        <f t="shared" si="51"/>
        <v>12946.699999999999</v>
      </c>
      <c r="X79" s="246">
        <f t="shared" si="52"/>
        <v>13509.6</v>
      </c>
      <c r="Y79" s="262">
        <f t="shared" si="53"/>
        <v>14072.5</v>
      </c>
      <c r="Z79" s="262">
        <f t="shared" si="54"/>
        <v>15479.750000000002</v>
      </c>
      <c r="AA79" s="262">
        <f t="shared" si="55"/>
        <v>16887</v>
      </c>
      <c r="AB79" s="262">
        <f t="shared" si="56"/>
        <v>18294.25</v>
      </c>
      <c r="AC79" s="262">
        <f t="shared" si="57"/>
        <v>19701.5</v>
      </c>
      <c r="AD79" s="262">
        <f t="shared" si="58"/>
        <v>21108.75</v>
      </c>
      <c r="AE79" s="276" t="s">
        <v>519</v>
      </c>
      <c r="AF79" s="270" t="s">
        <v>520</v>
      </c>
    </row>
    <row r="80" spans="1:32" ht="15.75" x14ac:dyDescent="0.25">
      <c r="A80" s="547"/>
      <c r="B80" s="168" t="s">
        <v>516</v>
      </c>
      <c r="C80" s="246">
        <f t="shared" si="1"/>
        <v>1688.7</v>
      </c>
      <c r="D80" s="246">
        <f t="shared" si="2"/>
        <v>2251.6</v>
      </c>
      <c r="E80" s="246">
        <f t="shared" si="3"/>
        <v>2814.5</v>
      </c>
      <c r="F80" s="246">
        <f t="shared" si="4"/>
        <v>3377.4</v>
      </c>
      <c r="G80" s="246">
        <f t="shared" si="5"/>
        <v>3940.2999999999997</v>
      </c>
      <c r="H80" s="246">
        <f t="shared" ref="H80:H89" si="62">J80*0.8</f>
        <v>4503.2</v>
      </c>
      <c r="I80" s="246">
        <f t="shared" si="6"/>
        <v>5066.1000000000004</v>
      </c>
      <c r="J80" s="391">
        <v>5629</v>
      </c>
      <c r="K80" s="246">
        <f t="shared" si="7"/>
        <v>6191.9000000000005</v>
      </c>
      <c r="L80" s="246">
        <f t="shared" si="8"/>
        <v>6754.8</v>
      </c>
      <c r="M80" s="246">
        <f t="shared" si="9"/>
        <v>7317.7</v>
      </c>
      <c r="N80" s="246">
        <f t="shared" si="10"/>
        <v>7880.5999999999995</v>
      </c>
      <c r="O80" s="246">
        <f t="shared" si="11"/>
        <v>8443.5</v>
      </c>
      <c r="P80" s="246">
        <f t="shared" si="59"/>
        <v>9006.4</v>
      </c>
      <c r="Q80" s="246">
        <f t="shared" si="60"/>
        <v>9569.2999999999993</v>
      </c>
      <c r="R80" s="246">
        <f t="shared" si="61"/>
        <v>10132.200000000001</v>
      </c>
      <c r="S80" s="246">
        <f t="shared" si="47"/>
        <v>10695.1</v>
      </c>
      <c r="T80" s="246">
        <f t="shared" si="48"/>
        <v>11258</v>
      </c>
      <c r="U80" s="246">
        <f t="shared" si="49"/>
        <v>11820.9</v>
      </c>
      <c r="V80" s="246">
        <f t="shared" si="50"/>
        <v>12383.800000000001</v>
      </c>
      <c r="W80" s="246">
        <f t="shared" si="51"/>
        <v>12946.699999999999</v>
      </c>
      <c r="X80" s="246">
        <f t="shared" si="52"/>
        <v>13509.6</v>
      </c>
      <c r="Y80" s="262">
        <f t="shared" si="53"/>
        <v>14072.5</v>
      </c>
      <c r="Z80" s="262">
        <f t="shared" si="54"/>
        <v>15479.750000000002</v>
      </c>
      <c r="AA80" s="262">
        <f t="shared" si="55"/>
        <v>16887</v>
      </c>
      <c r="AB80" s="262">
        <f t="shared" si="56"/>
        <v>18294.25</v>
      </c>
      <c r="AC80" s="262">
        <f t="shared" si="57"/>
        <v>19701.5</v>
      </c>
      <c r="AD80" s="262">
        <f t="shared" si="58"/>
        <v>21108.75</v>
      </c>
      <c r="AE80" s="276" t="s">
        <v>533</v>
      </c>
      <c r="AF80" s="270" t="s">
        <v>534</v>
      </c>
    </row>
    <row r="81" spans="1:32" ht="15.75" x14ac:dyDescent="0.25">
      <c r="A81" s="547"/>
      <c r="B81" s="135" t="s">
        <v>337</v>
      </c>
      <c r="C81" s="246">
        <f t="shared" si="1"/>
        <v>1688.7</v>
      </c>
      <c r="D81" s="246">
        <f t="shared" si="2"/>
        <v>2251.6</v>
      </c>
      <c r="E81" s="246">
        <f t="shared" si="3"/>
        <v>2814.5</v>
      </c>
      <c r="F81" s="246">
        <f t="shared" si="4"/>
        <v>3377.4</v>
      </c>
      <c r="G81" s="246">
        <f t="shared" si="5"/>
        <v>3940.2999999999997</v>
      </c>
      <c r="H81" s="246">
        <f t="shared" si="62"/>
        <v>4503.2</v>
      </c>
      <c r="I81" s="246">
        <f t="shared" si="6"/>
        <v>5066.1000000000004</v>
      </c>
      <c r="J81" s="391">
        <v>5629</v>
      </c>
      <c r="K81" s="246">
        <f t="shared" si="7"/>
        <v>6191.9000000000005</v>
      </c>
      <c r="L81" s="246">
        <f t="shared" si="8"/>
        <v>6754.8</v>
      </c>
      <c r="M81" s="246">
        <f t="shared" si="9"/>
        <v>7317.7</v>
      </c>
      <c r="N81" s="246">
        <f t="shared" si="10"/>
        <v>7880.5999999999995</v>
      </c>
      <c r="O81" s="246">
        <f t="shared" si="11"/>
        <v>8443.5</v>
      </c>
      <c r="P81" s="246">
        <f t="shared" si="59"/>
        <v>9006.4</v>
      </c>
      <c r="Q81" s="246">
        <f t="shared" si="60"/>
        <v>9569.2999999999993</v>
      </c>
      <c r="R81" s="246">
        <f t="shared" si="61"/>
        <v>10132.200000000001</v>
      </c>
      <c r="S81" s="246">
        <f t="shared" si="47"/>
        <v>10695.1</v>
      </c>
      <c r="T81" s="246">
        <f t="shared" si="48"/>
        <v>11258</v>
      </c>
      <c r="U81" s="246">
        <f t="shared" si="49"/>
        <v>11820.9</v>
      </c>
      <c r="V81" s="246">
        <f t="shared" si="50"/>
        <v>12383.800000000001</v>
      </c>
      <c r="W81" s="246">
        <f t="shared" si="51"/>
        <v>12946.699999999999</v>
      </c>
      <c r="X81" s="246">
        <f t="shared" si="52"/>
        <v>13509.6</v>
      </c>
      <c r="Y81" s="262">
        <f t="shared" si="53"/>
        <v>14072.5</v>
      </c>
      <c r="Z81" s="262">
        <f t="shared" si="54"/>
        <v>15479.750000000002</v>
      </c>
      <c r="AA81" s="262">
        <f t="shared" si="55"/>
        <v>16887</v>
      </c>
      <c r="AB81" s="262">
        <f t="shared" si="56"/>
        <v>18294.25</v>
      </c>
      <c r="AC81" s="262">
        <f t="shared" si="57"/>
        <v>19701.5</v>
      </c>
      <c r="AD81" s="262">
        <f t="shared" si="58"/>
        <v>21108.75</v>
      </c>
      <c r="AE81" s="276" t="s">
        <v>519</v>
      </c>
      <c r="AF81" s="270" t="s">
        <v>520</v>
      </c>
    </row>
    <row r="82" spans="1:32" ht="32.25" thickBot="1" x14ac:dyDescent="0.3">
      <c r="A82" s="548"/>
      <c r="B82" s="142" t="s">
        <v>566</v>
      </c>
      <c r="C82" s="263">
        <f t="shared" si="1"/>
        <v>1350.8999999999999</v>
      </c>
      <c r="D82" s="263">
        <f t="shared" si="2"/>
        <v>1801.2</v>
      </c>
      <c r="E82" s="263">
        <f t="shared" si="3"/>
        <v>2251.5</v>
      </c>
      <c r="F82" s="263">
        <f t="shared" si="4"/>
        <v>2701.7999999999997</v>
      </c>
      <c r="G82" s="263">
        <f t="shared" si="5"/>
        <v>3152.1</v>
      </c>
      <c r="H82" s="263">
        <f t="shared" si="62"/>
        <v>3602.4</v>
      </c>
      <c r="I82" s="263">
        <f t="shared" si="6"/>
        <v>4052.7000000000003</v>
      </c>
      <c r="J82" s="263">
        <v>4503</v>
      </c>
      <c r="K82" s="263">
        <f t="shared" si="7"/>
        <v>4953.3</v>
      </c>
      <c r="L82" s="263">
        <f t="shared" si="8"/>
        <v>5403.5999999999995</v>
      </c>
      <c r="M82" s="263">
        <f t="shared" si="9"/>
        <v>5853.9000000000005</v>
      </c>
      <c r="N82" s="263">
        <f t="shared" si="10"/>
        <v>6304.2</v>
      </c>
      <c r="O82" s="263">
        <f t="shared" si="11"/>
        <v>6754.5</v>
      </c>
      <c r="P82" s="263">
        <f t="shared" si="44"/>
        <v>7204.8</v>
      </c>
      <c r="Q82" s="263">
        <f t="shared" si="45"/>
        <v>7655.0999999999995</v>
      </c>
      <c r="R82" s="263">
        <f t="shared" si="46"/>
        <v>8105.4000000000005</v>
      </c>
      <c r="S82" s="263">
        <f t="shared" si="47"/>
        <v>8555.6999999999989</v>
      </c>
      <c r="T82" s="263">
        <f t="shared" si="48"/>
        <v>9006</v>
      </c>
      <c r="U82" s="263">
        <f t="shared" si="49"/>
        <v>9456.3000000000011</v>
      </c>
      <c r="V82" s="263">
        <f t="shared" si="50"/>
        <v>9906.6</v>
      </c>
      <c r="W82" s="263">
        <f t="shared" si="51"/>
        <v>10356.9</v>
      </c>
      <c r="X82" s="263">
        <f t="shared" si="52"/>
        <v>10807.199999999999</v>
      </c>
      <c r="Y82" s="139">
        <f t="shared" si="53"/>
        <v>11257.5</v>
      </c>
      <c r="Z82" s="139">
        <f t="shared" si="54"/>
        <v>12383.25</v>
      </c>
      <c r="AA82" s="139">
        <f t="shared" si="55"/>
        <v>13508.999999999998</v>
      </c>
      <c r="AB82" s="139">
        <f t="shared" si="56"/>
        <v>14634.750000000002</v>
      </c>
      <c r="AC82" s="139">
        <f t="shared" si="57"/>
        <v>15760.5</v>
      </c>
      <c r="AD82" s="139">
        <f t="shared" si="58"/>
        <v>16886.25</v>
      </c>
      <c r="AE82" s="277" t="s">
        <v>80</v>
      </c>
      <c r="AF82" s="271" t="s">
        <v>520</v>
      </c>
    </row>
    <row r="83" spans="1:32" ht="31.5" x14ac:dyDescent="0.25">
      <c r="A83" s="636">
        <v>7</v>
      </c>
      <c r="B83" s="164" t="s">
        <v>338</v>
      </c>
      <c r="C83" s="131">
        <f t="shared" si="1"/>
        <v>1551.8999999999999</v>
      </c>
      <c r="D83" s="131">
        <f t="shared" si="2"/>
        <v>2069.2000000000003</v>
      </c>
      <c r="E83" s="131">
        <f t="shared" si="3"/>
        <v>2586.5</v>
      </c>
      <c r="F83" s="131">
        <f t="shared" si="4"/>
        <v>3103.7999999999997</v>
      </c>
      <c r="G83" s="131">
        <f t="shared" si="5"/>
        <v>3621.1</v>
      </c>
      <c r="H83" s="131">
        <f t="shared" si="62"/>
        <v>4138.4000000000005</v>
      </c>
      <c r="I83" s="131">
        <f t="shared" si="6"/>
        <v>4655.7</v>
      </c>
      <c r="J83" s="131">
        <v>5173</v>
      </c>
      <c r="K83" s="131">
        <f t="shared" si="7"/>
        <v>5690.3</v>
      </c>
      <c r="L83" s="131">
        <f t="shared" si="8"/>
        <v>6207.5999999999995</v>
      </c>
      <c r="M83" s="131">
        <f t="shared" si="9"/>
        <v>6724.9000000000005</v>
      </c>
      <c r="N83" s="131">
        <f t="shared" si="10"/>
        <v>7242.2</v>
      </c>
      <c r="O83" s="131">
        <f t="shared" si="11"/>
        <v>7759.5</v>
      </c>
      <c r="P83" s="131">
        <f t="shared" si="44"/>
        <v>8276.8000000000011</v>
      </c>
      <c r="Q83" s="131">
        <f t="shared" si="45"/>
        <v>8794.1</v>
      </c>
      <c r="R83" s="131">
        <f t="shared" si="46"/>
        <v>9311.4</v>
      </c>
      <c r="S83" s="131">
        <f t="shared" si="47"/>
        <v>9828.6999999999989</v>
      </c>
      <c r="T83" s="131">
        <f t="shared" si="48"/>
        <v>10346</v>
      </c>
      <c r="U83" s="131">
        <f t="shared" si="49"/>
        <v>10863.300000000001</v>
      </c>
      <c r="V83" s="131">
        <f t="shared" si="50"/>
        <v>11380.6</v>
      </c>
      <c r="W83" s="131">
        <f>J83*2.3</f>
        <v>11897.9</v>
      </c>
      <c r="X83" s="131">
        <f t="shared" si="52"/>
        <v>12415.199999999999</v>
      </c>
      <c r="Y83" s="132">
        <f t="shared" si="53"/>
        <v>12932.5</v>
      </c>
      <c r="Z83" s="132">
        <f t="shared" si="54"/>
        <v>14225.75</v>
      </c>
      <c r="AA83" s="132">
        <f t="shared" si="55"/>
        <v>15518.999999999998</v>
      </c>
      <c r="AB83" s="132">
        <f t="shared" si="56"/>
        <v>16812.25</v>
      </c>
      <c r="AC83" s="132">
        <f t="shared" si="57"/>
        <v>18105.5</v>
      </c>
      <c r="AD83" s="132">
        <f t="shared" si="58"/>
        <v>19398.75</v>
      </c>
      <c r="AE83" s="275" t="s">
        <v>465</v>
      </c>
      <c r="AF83" s="269" t="s">
        <v>523</v>
      </c>
    </row>
    <row r="84" spans="1:32" ht="31.5" x14ac:dyDescent="0.25">
      <c r="A84" s="554"/>
      <c r="B84" s="168" t="s">
        <v>339</v>
      </c>
      <c r="C84" s="246">
        <f t="shared" si="1"/>
        <v>1551.8999999999999</v>
      </c>
      <c r="D84" s="246">
        <f t="shared" si="2"/>
        <v>2069.2000000000003</v>
      </c>
      <c r="E84" s="246">
        <f t="shared" si="3"/>
        <v>2586.5</v>
      </c>
      <c r="F84" s="246">
        <f t="shared" si="4"/>
        <v>3103.7999999999997</v>
      </c>
      <c r="G84" s="246">
        <f t="shared" si="5"/>
        <v>3621.1</v>
      </c>
      <c r="H84" s="246">
        <f t="shared" si="62"/>
        <v>4138.4000000000005</v>
      </c>
      <c r="I84" s="246">
        <f t="shared" si="6"/>
        <v>4655.7</v>
      </c>
      <c r="J84" s="246">
        <v>5173</v>
      </c>
      <c r="K84" s="246">
        <f t="shared" si="7"/>
        <v>5690.3</v>
      </c>
      <c r="L84" s="246">
        <f t="shared" si="8"/>
        <v>6207.5999999999995</v>
      </c>
      <c r="M84" s="246">
        <f t="shared" si="9"/>
        <v>6724.9000000000005</v>
      </c>
      <c r="N84" s="246">
        <f t="shared" si="10"/>
        <v>7242.2</v>
      </c>
      <c r="O84" s="246">
        <f t="shared" si="11"/>
        <v>7759.5</v>
      </c>
      <c r="P84" s="246">
        <f t="shared" si="44"/>
        <v>8276.8000000000011</v>
      </c>
      <c r="Q84" s="246">
        <f t="shared" si="45"/>
        <v>8794.1</v>
      </c>
      <c r="R84" s="246">
        <f t="shared" si="46"/>
        <v>9311.4</v>
      </c>
      <c r="S84" s="246">
        <f t="shared" si="47"/>
        <v>9828.6999999999989</v>
      </c>
      <c r="T84" s="246">
        <f t="shared" si="48"/>
        <v>10346</v>
      </c>
      <c r="U84" s="246">
        <f t="shared" si="49"/>
        <v>10863.300000000001</v>
      </c>
      <c r="V84" s="246">
        <f t="shared" si="50"/>
        <v>11380.6</v>
      </c>
      <c r="W84" s="246">
        <f t="shared" si="51"/>
        <v>11897.9</v>
      </c>
      <c r="X84" s="246">
        <f t="shared" si="52"/>
        <v>12415.199999999999</v>
      </c>
      <c r="Y84" s="262">
        <f t="shared" si="53"/>
        <v>12932.5</v>
      </c>
      <c r="Z84" s="262">
        <f t="shared" si="54"/>
        <v>14225.75</v>
      </c>
      <c r="AA84" s="262">
        <f t="shared" si="55"/>
        <v>15518.999999999998</v>
      </c>
      <c r="AB84" s="262">
        <f t="shared" si="56"/>
        <v>16812.25</v>
      </c>
      <c r="AC84" s="262">
        <f t="shared" si="57"/>
        <v>18105.5</v>
      </c>
      <c r="AD84" s="262">
        <f t="shared" si="58"/>
        <v>19398.75</v>
      </c>
      <c r="AE84" s="276" t="s">
        <v>465</v>
      </c>
      <c r="AF84" s="270" t="s">
        <v>541</v>
      </c>
    </row>
    <row r="85" spans="1:32" ht="15.75" x14ac:dyDescent="0.25">
      <c r="A85" s="554"/>
      <c r="B85" s="168" t="s">
        <v>320</v>
      </c>
      <c r="C85" s="246">
        <f t="shared" si="1"/>
        <v>1939.8</v>
      </c>
      <c r="D85" s="246">
        <f t="shared" si="2"/>
        <v>2586.4</v>
      </c>
      <c r="E85" s="246">
        <f t="shared" si="3"/>
        <v>3233</v>
      </c>
      <c r="F85" s="246">
        <f t="shared" si="4"/>
        <v>3879.6</v>
      </c>
      <c r="G85" s="246">
        <f t="shared" si="5"/>
        <v>4526.2</v>
      </c>
      <c r="H85" s="246">
        <f t="shared" si="62"/>
        <v>5172.8</v>
      </c>
      <c r="I85" s="246">
        <f t="shared" si="6"/>
        <v>5819.4000000000005</v>
      </c>
      <c r="J85" s="246">
        <v>6466</v>
      </c>
      <c r="K85" s="246">
        <f t="shared" si="7"/>
        <v>7112.6</v>
      </c>
      <c r="L85" s="246">
        <f t="shared" si="8"/>
        <v>7759.2</v>
      </c>
      <c r="M85" s="246">
        <f t="shared" si="9"/>
        <v>8405.8000000000011</v>
      </c>
      <c r="N85" s="246">
        <f t="shared" si="10"/>
        <v>9052.4</v>
      </c>
      <c r="O85" s="246">
        <f t="shared" si="11"/>
        <v>9699</v>
      </c>
      <c r="P85" s="246">
        <f t="shared" si="44"/>
        <v>10345.6</v>
      </c>
      <c r="Q85" s="246">
        <f t="shared" si="45"/>
        <v>10992.199999999999</v>
      </c>
      <c r="R85" s="246">
        <f t="shared" si="46"/>
        <v>11638.800000000001</v>
      </c>
      <c r="S85" s="246">
        <f t="shared" si="47"/>
        <v>12285.4</v>
      </c>
      <c r="T85" s="246">
        <f t="shared" si="48"/>
        <v>12932</v>
      </c>
      <c r="U85" s="246">
        <f t="shared" si="49"/>
        <v>13578.6</v>
      </c>
      <c r="V85" s="246">
        <f t="shared" si="50"/>
        <v>14225.2</v>
      </c>
      <c r="W85" s="246">
        <f t="shared" si="51"/>
        <v>14871.8</v>
      </c>
      <c r="X85" s="246">
        <f t="shared" si="52"/>
        <v>15518.4</v>
      </c>
      <c r="Y85" s="262">
        <f t="shared" si="53"/>
        <v>16165</v>
      </c>
      <c r="Z85" s="262">
        <f t="shared" si="54"/>
        <v>17781.5</v>
      </c>
      <c r="AA85" s="262">
        <f t="shared" si="55"/>
        <v>19398</v>
      </c>
      <c r="AB85" s="262">
        <f t="shared" si="56"/>
        <v>21014.500000000004</v>
      </c>
      <c r="AC85" s="262">
        <f t="shared" si="57"/>
        <v>22631</v>
      </c>
      <c r="AD85" s="262">
        <f t="shared" si="58"/>
        <v>24247.5</v>
      </c>
      <c r="AE85" s="276" t="s">
        <v>522</v>
      </c>
      <c r="AF85" s="270" t="s">
        <v>523</v>
      </c>
    </row>
    <row r="86" spans="1:32" ht="31.5" x14ac:dyDescent="0.25">
      <c r="A86" s="554"/>
      <c r="B86" s="168" t="s">
        <v>517</v>
      </c>
      <c r="C86" s="246">
        <f t="shared" si="1"/>
        <v>1551.8999999999999</v>
      </c>
      <c r="D86" s="246">
        <f t="shared" si="2"/>
        <v>2069.2000000000003</v>
      </c>
      <c r="E86" s="246">
        <f t="shared" si="3"/>
        <v>2586.5</v>
      </c>
      <c r="F86" s="246">
        <f t="shared" si="4"/>
        <v>3103.7999999999997</v>
      </c>
      <c r="G86" s="246">
        <f t="shared" si="5"/>
        <v>3621.1</v>
      </c>
      <c r="H86" s="246">
        <f t="shared" si="62"/>
        <v>4138.4000000000005</v>
      </c>
      <c r="I86" s="246">
        <f t="shared" si="6"/>
        <v>4655.7</v>
      </c>
      <c r="J86" s="246">
        <v>5173</v>
      </c>
      <c r="K86" s="246">
        <f t="shared" si="7"/>
        <v>5690.3</v>
      </c>
      <c r="L86" s="246">
        <f t="shared" si="8"/>
        <v>6207.5999999999995</v>
      </c>
      <c r="M86" s="246">
        <f t="shared" si="9"/>
        <v>6724.9000000000005</v>
      </c>
      <c r="N86" s="246">
        <f t="shared" si="10"/>
        <v>7242.2</v>
      </c>
      <c r="O86" s="246">
        <f t="shared" si="11"/>
        <v>7759.5</v>
      </c>
      <c r="P86" s="246">
        <f t="shared" si="44"/>
        <v>8276.8000000000011</v>
      </c>
      <c r="Q86" s="246">
        <f t="shared" si="45"/>
        <v>8794.1</v>
      </c>
      <c r="R86" s="246">
        <f t="shared" si="46"/>
        <v>9311.4</v>
      </c>
      <c r="S86" s="246">
        <f t="shared" si="47"/>
        <v>9828.6999999999989</v>
      </c>
      <c r="T86" s="246">
        <f t="shared" si="48"/>
        <v>10346</v>
      </c>
      <c r="U86" s="246">
        <f t="shared" si="49"/>
        <v>10863.300000000001</v>
      </c>
      <c r="V86" s="246">
        <f t="shared" si="50"/>
        <v>11380.6</v>
      </c>
      <c r="W86" s="246">
        <f>J86*2.3</f>
        <v>11897.9</v>
      </c>
      <c r="X86" s="246">
        <f t="shared" si="52"/>
        <v>12415.199999999999</v>
      </c>
      <c r="Y86" s="262">
        <f t="shared" si="53"/>
        <v>12932.5</v>
      </c>
      <c r="Z86" s="262">
        <f t="shared" si="54"/>
        <v>14225.75</v>
      </c>
      <c r="AA86" s="262">
        <f t="shared" si="55"/>
        <v>15518.999999999998</v>
      </c>
      <c r="AB86" s="262">
        <f t="shared" si="56"/>
        <v>16812.25</v>
      </c>
      <c r="AC86" s="262">
        <f t="shared" si="57"/>
        <v>18105.5</v>
      </c>
      <c r="AD86" s="262">
        <f t="shared" si="58"/>
        <v>19398.75</v>
      </c>
      <c r="AE86" s="276" t="s">
        <v>80</v>
      </c>
      <c r="AF86" s="270" t="s">
        <v>534</v>
      </c>
    </row>
    <row r="87" spans="1:32" ht="32.25" thickBot="1" x14ac:dyDescent="0.3">
      <c r="A87" s="637"/>
      <c r="B87" s="170" t="s">
        <v>518</v>
      </c>
      <c r="C87" s="263">
        <f t="shared" si="1"/>
        <v>1551.8999999999999</v>
      </c>
      <c r="D87" s="263">
        <f t="shared" si="2"/>
        <v>2069.2000000000003</v>
      </c>
      <c r="E87" s="263">
        <f t="shared" si="3"/>
        <v>2586.5</v>
      </c>
      <c r="F87" s="263">
        <f t="shared" si="4"/>
        <v>3103.7999999999997</v>
      </c>
      <c r="G87" s="263">
        <f t="shared" si="5"/>
        <v>3621.1</v>
      </c>
      <c r="H87" s="263">
        <f t="shared" si="62"/>
        <v>4138.4000000000005</v>
      </c>
      <c r="I87" s="263">
        <f t="shared" si="6"/>
        <v>4655.7</v>
      </c>
      <c r="J87" s="263">
        <v>5173</v>
      </c>
      <c r="K87" s="263">
        <f t="shared" si="7"/>
        <v>5690.3</v>
      </c>
      <c r="L87" s="263">
        <f t="shared" si="8"/>
        <v>6207.5999999999995</v>
      </c>
      <c r="M87" s="263">
        <f t="shared" si="9"/>
        <v>6724.9000000000005</v>
      </c>
      <c r="N87" s="263">
        <f t="shared" si="10"/>
        <v>7242.2</v>
      </c>
      <c r="O87" s="263">
        <f t="shared" si="11"/>
        <v>7759.5</v>
      </c>
      <c r="P87" s="263">
        <f t="shared" si="44"/>
        <v>8276.8000000000011</v>
      </c>
      <c r="Q87" s="263">
        <f t="shared" si="45"/>
        <v>8794.1</v>
      </c>
      <c r="R87" s="263">
        <f t="shared" si="46"/>
        <v>9311.4</v>
      </c>
      <c r="S87" s="263">
        <f t="shared" si="47"/>
        <v>9828.6999999999989</v>
      </c>
      <c r="T87" s="263">
        <f t="shared" si="48"/>
        <v>10346</v>
      </c>
      <c r="U87" s="263">
        <f t="shared" si="49"/>
        <v>10863.300000000001</v>
      </c>
      <c r="V87" s="263">
        <f t="shared" si="50"/>
        <v>11380.6</v>
      </c>
      <c r="W87" s="263">
        <f t="shared" si="51"/>
        <v>11897.9</v>
      </c>
      <c r="X87" s="263">
        <f>J87*2.4</f>
        <v>12415.199999999999</v>
      </c>
      <c r="Y87" s="139">
        <f t="shared" si="53"/>
        <v>12932.5</v>
      </c>
      <c r="Z87" s="139">
        <f t="shared" si="54"/>
        <v>14225.75</v>
      </c>
      <c r="AA87" s="139">
        <f t="shared" si="55"/>
        <v>15518.999999999998</v>
      </c>
      <c r="AB87" s="139">
        <f t="shared" si="56"/>
        <v>16812.25</v>
      </c>
      <c r="AC87" s="139">
        <f t="shared" si="57"/>
        <v>18105.5</v>
      </c>
      <c r="AD87" s="139">
        <f t="shared" si="58"/>
        <v>19398.75</v>
      </c>
      <c r="AE87" s="277" t="s">
        <v>465</v>
      </c>
      <c r="AF87" s="271" t="s">
        <v>534</v>
      </c>
    </row>
    <row r="88" spans="1:32" ht="31.5" x14ac:dyDescent="0.25">
      <c r="A88" s="546">
        <v>8</v>
      </c>
      <c r="B88" s="164" t="s">
        <v>341</v>
      </c>
      <c r="C88" s="131">
        <f t="shared" si="1"/>
        <v>1917</v>
      </c>
      <c r="D88" s="131">
        <f t="shared" si="2"/>
        <v>2556</v>
      </c>
      <c r="E88" s="131">
        <f t="shared" si="3"/>
        <v>3195</v>
      </c>
      <c r="F88" s="131">
        <f t="shared" si="4"/>
        <v>3834</v>
      </c>
      <c r="G88" s="131">
        <f t="shared" si="5"/>
        <v>4473</v>
      </c>
      <c r="H88" s="131">
        <f t="shared" si="62"/>
        <v>5112</v>
      </c>
      <c r="I88" s="131">
        <f t="shared" si="6"/>
        <v>5751</v>
      </c>
      <c r="J88" s="131">
        <v>6390</v>
      </c>
      <c r="K88" s="131">
        <f t="shared" si="7"/>
        <v>7029.0000000000009</v>
      </c>
      <c r="L88" s="131">
        <f t="shared" si="8"/>
        <v>7668</v>
      </c>
      <c r="M88" s="131">
        <f t="shared" si="9"/>
        <v>8307</v>
      </c>
      <c r="N88" s="131">
        <f t="shared" si="10"/>
        <v>8946</v>
      </c>
      <c r="O88" s="131">
        <f t="shared" si="11"/>
        <v>9585</v>
      </c>
      <c r="P88" s="131">
        <f t="shared" si="44"/>
        <v>10224</v>
      </c>
      <c r="Q88" s="131">
        <f t="shared" si="45"/>
        <v>10863</v>
      </c>
      <c r="R88" s="131">
        <f t="shared" si="46"/>
        <v>11502</v>
      </c>
      <c r="S88" s="131">
        <f t="shared" si="47"/>
        <v>12141</v>
      </c>
      <c r="T88" s="131">
        <f t="shared" si="48"/>
        <v>12780</v>
      </c>
      <c r="U88" s="131">
        <f t="shared" si="49"/>
        <v>13419</v>
      </c>
      <c r="V88" s="131">
        <f t="shared" si="50"/>
        <v>14058.000000000002</v>
      </c>
      <c r="W88" s="131">
        <f t="shared" si="51"/>
        <v>14696.999999999998</v>
      </c>
      <c r="X88" s="131">
        <f>J88*2.4</f>
        <v>15336</v>
      </c>
      <c r="Y88" s="132">
        <f t="shared" si="53"/>
        <v>15975</v>
      </c>
      <c r="Z88" s="132">
        <f t="shared" si="54"/>
        <v>17572.500000000004</v>
      </c>
      <c r="AA88" s="132">
        <f t="shared" si="55"/>
        <v>19170</v>
      </c>
      <c r="AB88" s="132">
        <f t="shared" si="56"/>
        <v>20767.5</v>
      </c>
      <c r="AC88" s="132">
        <f t="shared" si="57"/>
        <v>22365</v>
      </c>
      <c r="AD88" s="132">
        <f t="shared" si="58"/>
        <v>23962.5</v>
      </c>
      <c r="AE88" s="275" t="s">
        <v>465</v>
      </c>
      <c r="AF88" s="269" t="s">
        <v>523</v>
      </c>
    </row>
    <row r="89" spans="1:32" ht="32.25" thickBot="1" x14ac:dyDescent="0.3">
      <c r="A89" s="548"/>
      <c r="B89" s="170" t="s">
        <v>494</v>
      </c>
      <c r="C89" s="263">
        <f t="shared" si="1"/>
        <v>1917</v>
      </c>
      <c r="D89" s="263">
        <f t="shared" si="2"/>
        <v>2556</v>
      </c>
      <c r="E89" s="263">
        <f t="shared" si="3"/>
        <v>3195</v>
      </c>
      <c r="F89" s="263">
        <f t="shared" si="4"/>
        <v>3834</v>
      </c>
      <c r="G89" s="263">
        <f t="shared" si="5"/>
        <v>4473</v>
      </c>
      <c r="H89" s="263">
        <f t="shared" si="62"/>
        <v>5112</v>
      </c>
      <c r="I89" s="263">
        <f t="shared" si="6"/>
        <v>5751</v>
      </c>
      <c r="J89" s="263">
        <v>6390</v>
      </c>
      <c r="K89" s="263">
        <f t="shared" si="7"/>
        <v>7029.0000000000009</v>
      </c>
      <c r="L89" s="263">
        <f t="shared" si="8"/>
        <v>7668</v>
      </c>
      <c r="M89" s="263">
        <f t="shared" si="9"/>
        <v>8307</v>
      </c>
      <c r="N89" s="263">
        <f t="shared" si="10"/>
        <v>8946</v>
      </c>
      <c r="O89" s="263">
        <f t="shared" si="11"/>
        <v>9585</v>
      </c>
      <c r="P89" s="263">
        <f t="shared" si="44"/>
        <v>10224</v>
      </c>
      <c r="Q89" s="263">
        <f t="shared" si="45"/>
        <v>10863</v>
      </c>
      <c r="R89" s="263">
        <f t="shared" si="46"/>
        <v>11502</v>
      </c>
      <c r="S89" s="263">
        <f t="shared" si="47"/>
        <v>12141</v>
      </c>
      <c r="T89" s="263">
        <f t="shared" si="48"/>
        <v>12780</v>
      </c>
      <c r="U89" s="263">
        <f t="shared" si="49"/>
        <v>13419</v>
      </c>
      <c r="V89" s="263">
        <f t="shared" si="50"/>
        <v>14058.000000000002</v>
      </c>
      <c r="W89" s="263">
        <f t="shared" si="51"/>
        <v>14696.999999999998</v>
      </c>
      <c r="X89" s="263">
        <f t="shared" si="52"/>
        <v>15336</v>
      </c>
      <c r="Y89" s="139">
        <f>J89*2.5</f>
        <v>15975</v>
      </c>
      <c r="Z89" s="139">
        <f t="shared" si="54"/>
        <v>17572.500000000004</v>
      </c>
      <c r="AA89" s="139">
        <f t="shared" si="55"/>
        <v>19170</v>
      </c>
      <c r="AB89" s="139">
        <f t="shared" si="56"/>
        <v>20767.5</v>
      </c>
      <c r="AC89" s="139">
        <f t="shared" si="57"/>
        <v>22365</v>
      </c>
      <c r="AD89" s="139">
        <f t="shared" si="58"/>
        <v>23962.5</v>
      </c>
      <c r="AE89" s="277" t="s">
        <v>80</v>
      </c>
      <c r="AF89" s="271" t="s">
        <v>534</v>
      </c>
    </row>
    <row r="90" spans="1:32" ht="15.75" x14ac:dyDescent="0.25">
      <c r="A90" s="375"/>
      <c r="B90" s="386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87"/>
      <c r="AF90" s="387"/>
    </row>
    <row r="91" spans="1:32" x14ac:dyDescent="0.25">
      <c r="A91" s="375"/>
      <c r="B91" s="30" t="s">
        <v>604</v>
      </c>
      <c r="C91" s="41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87"/>
      <c r="AF91" s="387"/>
    </row>
    <row r="92" spans="1:32" ht="15.75" thickBot="1" x14ac:dyDescent="0.3">
      <c r="B92" s="30" t="s">
        <v>605</v>
      </c>
      <c r="C92" s="41"/>
    </row>
    <row r="93" spans="1:32" ht="21" x14ac:dyDescent="0.25">
      <c r="B93" s="359" t="s">
        <v>561</v>
      </c>
      <c r="C93" s="360"/>
      <c r="D93" s="361"/>
      <c r="E93" s="361"/>
      <c r="F93" s="361"/>
      <c r="G93" s="361"/>
      <c r="H93" s="361"/>
      <c r="I93" s="344"/>
      <c r="J93" s="344"/>
      <c r="K93" s="300"/>
      <c r="L93" s="344"/>
      <c r="M93" s="344"/>
      <c r="N93" s="344"/>
      <c r="O93" s="344"/>
      <c r="P93" s="344"/>
      <c r="Q93" s="345"/>
    </row>
    <row r="94" spans="1:32" ht="18.75" x14ac:dyDescent="0.3">
      <c r="B94" s="356" t="s">
        <v>558</v>
      </c>
      <c r="C94" s="357"/>
      <c r="D94" s="358"/>
      <c r="E94" s="358"/>
      <c r="F94" s="358"/>
      <c r="G94" s="358"/>
      <c r="H94" s="248"/>
      <c r="I94" s="358" t="s">
        <v>560</v>
      </c>
      <c r="J94" s="362"/>
      <c r="K94" s="362"/>
      <c r="L94" s="362"/>
      <c r="M94" s="362"/>
      <c r="N94" s="362"/>
      <c r="O94" s="362"/>
      <c r="P94" s="248"/>
      <c r="Q94" s="363"/>
    </row>
    <row r="95" spans="1:32" ht="15.75" thickBot="1" x14ac:dyDescent="0.3">
      <c r="B95" s="364" t="s">
        <v>559</v>
      </c>
      <c r="C95" s="365"/>
      <c r="D95" s="366"/>
      <c r="E95" s="366"/>
      <c r="F95" s="366"/>
      <c r="G95" s="366"/>
      <c r="H95" s="366"/>
      <c r="I95" s="367"/>
      <c r="J95" s="367"/>
      <c r="K95" s="367"/>
      <c r="L95" s="367"/>
      <c r="M95" s="367"/>
      <c r="N95" s="367"/>
      <c r="O95" s="367"/>
      <c r="P95" s="367"/>
      <c r="Q95" s="368"/>
    </row>
    <row r="97" spans="1:18" ht="15.75" x14ac:dyDescent="0.25">
      <c r="A97" s="12"/>
      <c r="B97" s="12"/>
      <c r="C97" s="67" t="s">
        <v>250</v>
      </c>
      <c r="D97" s="640" t="s">
        <v>251</v>
      </c>
      <c r="E97" s="641"/>
      <c r="F97" s="642"/>
      <c r="G97" s="594" t="s">
        <v>252</v>
      </c>
      <c r="H97" s="594"/>
      <c r="I97" s="594"/>
      <c r="J97" s="594"/>
      <c r="K97" s="593" t="s">
        <v>253</v>
      </c>
      <c r="L97" s="593"/>
      <c r="M97" s="593"/>
      <c r="N97" s="593"/>
      <c r="O97" s="584" t="s">
        <v>280</v>
      </c>
      <c r="P97" s="585"/>
      <c r="Q97" s="585"/>
      <c r="R97" s="586"/>
    </row>
    <row r="98" spans="1:18" ht="18.75" x14ac:dyDescent="0.3">
      <c r="A98" s="64"/>
      <c r="C98" s="67" t="s">
        <v>268</v>
      </c>
      <c r="D98" s="640" t="s">
        <v>262</v>
      </c>
      <c r="E98" s="641"/>
      <c r="F98" s="642"/>
      <c r="G98" s="594" t="s">
        <v>263</v>
      </c>
      <c r="H98" s="594"/>
      <c r="I98" s="594"/>
      <c r="J98" s="594"/>
      <c r="K98" s="594" t="s">
        <v>263</v>
      </c>
      <c r="L98" s="594"/>
      <c r="M98" s="594"/>
      <c r="N98" s="594"/>
      <c r="O98" s="587">
        <v>270</v>
      </c>
      <c r="P98" s="588"/>
      <c r="Q98" s="588"/>
      <c r="R98" s="589"/>
    </row>
    <row r="100" spans="1:18" ht="21" x14ac:dyDescent="0.35">
      <c r="A100" s="68" t="s">
        <v>16</v>
      </c>
    </row>
  </sheetData>
  <mergeCells count="61">
    <mergeCell ref="AE53:AE54"/>
    <mergeCell ref="AF53:AF54"/>
    <mergeCell ref="R53:R54"/>
    <mergeCell ref="S53:S54"/>
    <mergeCell ref="T53:T54"/>
    <mergeCell ref="U53:U54"/>
    <mergeCell ref="V53:V54"/>
    <mergeCell ref="Z53:Z54"/>
    <mergeCell ref="AA53:AA54"/>
    <mergeCell ref="AB53:AB54"/>
    <mergeCell ref="AC53:AC54"/>
    <mergeCell ref="AD53:AD54"/>
    <mergeCell ref="W53:W54"/>
    <mergeCell ref="X53:X54"/>
    <mergeCell ref="Y53:Y54"/>
    <mergeCell ref="A33:A43"/>
    <mergeCell ref="A44:A56"/>
    <mergeCell ref="B53:B54"/>
    <mergeCell ref="C53:C54"/>
    <mergeCell ref="D53:D54"/>
    <mergeCell ref="AE4:AF4"/>
    <mergeCell ref="A16:A32"/>
    <mergeCell ref="B29:B30"/>
    <mergeCell ref="AE29:AE30"/>
    <mergeCell ref="AF29:AF30"/>
    <mergeCell ref="A7:A15"/>
    <mergeCell ref="C4:AD4"/>
    <mergeCell ref="A1:V1"/>
    <mergeCell ref="Q2:R2"/>
    <mergeCell ref="B3:R3"/>
    <mergeCell ref="A4:A5"/>
    <mergeCell ref="B4:B5"/>
    <mergeCell ref="B58:B59"/>
    <mergeCell ref="AE58:AF58"/>
    <mergeCell ref="A60:A75"/>
    <mergeCell ref="A76:A82"/>
    <mergeCell ref="G98:J98"/>
    <mergeCell ref="K98:N98"/>
    <mergeCell ref="D97:F97"/>
    <mergeCell ref="G97:J97"/>
    <mergeCell ref="O97:R97"/>
    <mergeCell ref="O98:R98"/>
    <mergeCell ref="K97:N97"/>
    <mergeCell ref="D98:F98"/>
    <mergeCell ref="A83:A87"/>
    <mergeCell ref="A88:A89"/>
    <mergeCell ref="C58:AD58"/>
    <mergeCell ref="I53:I54"/>
    <mergeCell ref="K53:K54"/>
    <mergeCell ref="L53:L54"/>
    <mergeCell ref="A57:AA57"/>
    <mergeCell ref="Q53:Q54"/>
    <mergeCell ref="E53:E54"/>
    <mergeCell ref="F53:F54"/>
    <mergeCell ref="G53:G54"/>
    <mergeCell ref="H53:H54"/>
    <mergeCell ref="M53:M54"/>
    <mergeCell ref="N53:N54"/>
    <mergeCell ref="O53:O54"/>
    <mergeCell ref="P53:P54"/>
    <mergeCell ref="J53:J54"/>
  </mergeCells>
  <pageMargins left="0.25" right="0.25" top="0.75" bottom="0.75" header="0.3" footer="0.3"/>
  <pageSetup paperSize="9" scale="3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4"/>
  <sheetViews>
    <sheetView topLeftCell="A4" zoomScaleNormal="100" workbookViewId="0">
      <selection activeCell="J25" sqref="J25"/>
    </sheetView>
  </sheetViews>
  <sheetFormatPr defaultRowHeight="15" x14ac:dyDescent="0.25"/>
  <cols>
    <col min="2" max="2" width="17.5703125" customWidth="1"/>
    <col min="23" max="23" width="13.7109375" customWidth="1"/>
    <col min="24" max="24" width="12.85546875" customWidth="1"/>
    <col min="25" max="25" width="13.85546875" customWidth="1"/>
  </cols>
  <sheetData>
    <row r="1" spans="1:25" ht="18" x14ac:dyDescent="0.25">
      <c r="A1" s="516" t="s">
        <v>23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26"/>
      <c r="X1" s="26"/>
    </row>
    <row r="2" spans="1:25" ht="21" x14ac:dyDescent="0.35">
      <c r="U2" s="483"/>
      <c r="V2" s="483"/>
    </row>
    <row r="3" spans="1:25" ht="16.5" thickBot="1" x14ac:dyDescent="0.3">
      <c r="B3" s="604" t="s">
        <v>571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</row>
    <row r="4" spans="1:25" ht="16.5" thickBot="1" x14ac:dyDescent="0.3">
      <c r="A4" s="557"/>
      <c r="B4" s="521" t="s">
        <v>24</v>
      </c>
      <c r="C4" s="653" t="s">
        <v>25</v>
      </c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5"/>
    </row>
    <row r="5" spans="1:25" ht="30.75" thickBot="1" x14ac:dyDescent="0.3">
      <c r="A5" s="646"/>
      <c r="B5" s="647"/>
      <c r="C5" s="297">
        <v>0.3</v>
      </c>
      <c r="D5" s="298">
        <v>0.4</v>
      </c>
      <c r="E5" s="298">
        <v>0.5</v>
      </c>
      <c r="F5" s="298">
        <v>0.6</v>
      </c>
      <c r="G5" s="298">
        <v>0.7</v>
      </c>
      <c r="H5" s="298">
        <v>0.8</v>
      </c>
      <c r="I5" s="298">
        <v>0.9</v>
      </c>
      <c r="J5" s="298">
        <v>1</v>
      </c>
      <c r="K5" s="298">
        <v>1.1000000000000001</v>
      </c>
      <c r="L5" s="298">
        <v>1.2</v>
      </c>
      <c r="M5" s="299">
        <v>1.3</v>
      </c>
      <c r="N5" s="299">
        <v>1.4</v>
      </c>
      <c r="O5" s="299">
        <v>1.5</v>
      </c>
      <c r="P5" s="299">
        <v>1.6</v>
      </c>
      <c r="Q5" s="299">
        <v>1.7</v>
      </c>
      <c r="R5" s="299">
        <v>1.8</v>
      </c>
      <c r="S5" s="299">
        <v>1.9</v>
      </c>
      <c r="T5" s="299">
        <v>2</v>
      </c>
      <c r="U5" s="299">
        <v>2.1</v>
      </c>
      <c r="V5" s="299">
        <v>2.2000000000000002</v>
      </c>
      <c r="W5" s="300">
        <v>2.2999999999999998</v>
      </c>
      <c r="X5" s="312" t="s">
        <v>555</v>
      </c>
      <c r="Y5" s="301" t="s">
        <v>556</v>
      </c>
    </row>
    <row r="6" spans="1:25" ht="15.75" thickBot="1" x14ac:dyDescent="0.3">
      <c r="A6" s="326">
        <v>0</v>
      </c>
      <c r="B6" s="320" t="s">
        <v>550</v>
      </c>
      <c r="C6" s="317">
        <f>J6*0.3</f>
        <v>438</v>
      </c>
      <c r="D6" s="123">
        <f>J6*0.4</f>
        <v>584</v>
      </c>
      <c r="E6" s="123">
        <f>J6*0.5</f>
        <v>730</v>
      </c>
      <c r="F6" s="123">
        <f>J6*0.6</f>
        <v>876</v>
      </c>
      <c r="G6" s="123">
        <f>J6*0.7</f>
        <v>1021.9999999999999</v>
      </c>
      <c r="H6" s="123">
        <f>J6*0.8</f>
        <v>1168</v>
      </c>
      <c r="I6" s="123">
        <f>J6*0.9</f>
        <v>1314</v>
      </c>
      <c r="J6" s="123">
        <v>1460</v>
      </c>
      <c r="K6" s="123">
        <f>J6*1.1</f>
        <v>1606.0000000000002</v>
      </c>
      <c r="L6" s="123">
        <f>J6*1.2</f>
        <v>1752</v>
      </c>
      <c r="M6" s="123">
        <f>J6*1.3</f>
        <v>1898</v>
      </c>
      <c r="N6" s="123">
        <f>J6*1.4</f>
        <v>2043.9999999999998</v>
      </c>
      <c r="O6" s="123">
        <f>J6*1.5</f>
        <v>2190</v>
      </c>
      <c r="P6" s="123">
        <f t="shared" ref="P6:P22" si="0">J6*1.6</f>
        <v>2336</v>
      </c>
      <c r="Q6" s="123">
        <f>J6*1.7</f>
        <v>2482</v>
      </c>
      <c r="R6" s="123">
        <f>J6*1.8</f>
        <v>2628</v>
      </c>
      <c r="S6" s="123">
        <f>J6*1.9</f>
        <v>2774</v>
      </c>
      <c r="T6" s="123">
        <f>J6*2</f>
        <v>2920</v>
      </c>
      <c r="U6" s="123">
        <f>J6*2.1</f>
        <v>3066</v>
      </c>
      <c r="V6" s="123">
        <f>J6*2.2</f>
        <v>3212.0000000000005</v>
      </c>
      <c r="W6" s="124">
        <f>K6*2.2</f>
        <v>3533.2000000000007</v>
      </c>
      <c r="X6" s="313">
        <v>120</v>
      </c>
      <c r="Y6" s="302">
        <v>230</v>
      </c>
    </row>
    <row r="7" spans="1:25" ht="15" customHeight="1" thickBot="1" x14ac:dyDescent="0.3">
      <c r="A7" s="648">
        <v>1</v>
      </c>
      <c r="B7" s="321" t="s">
        <v>342</v>
      </c>
      <c r="C7" s="318">
        <f t="shared" ref="C7:C24" si="1">J7*0.3</f>
        <v>620.4</v>
      </c>
      <c r="D7" s="125">
        <f t="shared" ref="D7:D24" si="2">J7*0.4</f>
        <v>827.2</v>
      </c>
      <c r="E7" s="125">
        <f t="shared" ref="E7:E24" si="3">J7*0.5</f>
        <v>1034</v>
      </c>
      <c r="F7" s="125">
        <f t="shared" ref="F7:F24" si="4">J7*0.6</f>
        <v>1240.8</v>
      </c>
      <c r="G7" s="125">
        <f t="shared" ref="G7:G24" si="5">J7*0.7</f>
        <v>1447.6</v>
      </c>
      <c r="H7" s="125">
        <f t="shared" ref="H7:H22" si="6">J7*0.8</f>
        <v>1654.4</v>
      </c>
      <c r="I7" s="125">
        <f t="shared" ref="I7:I22" si="7">J7*0.9</f>
        <v>1861.2</v>
      </c>
      <c r="J7" s="125">
        <v>2068</v>
      </c>
      <c r="K7" s="125">
        <f t="shared" ref="K7:K22" si="8">J7*1.1</f>
        <v>2274.8000000000002</v>
      </c>
      <c r="L7" s="125">
        <f t="shared" ref="L7:L22" si="9">J7*1.2</f>
        <v>2481.6</v>
      </c>
      <c r="M7" s="125">
        <f t="shared" ref="M7:M22" si="10">J7*1.3</f>
        <v>2688.4</v>
      </c>
      <c r="N7" s="125">
        <f t="shared" ref="N7:N22" si="11">J7*1.4</f>
        <v>2895.2</v>
      </c>
      <c r="O7" s="125">
        <f t="shared" ref="O7:O22" si="12">J7*1.5</f>
        <v>3102</v>
      </c>
      <c r="P7" s="125">
        <f t="shared" si="0"/>
        <v>3308.8</v>
      </c>
      <c r="Q7" s="125"/>
      <c r="R7" s="125"/>
      <c r="S7" s="125"/>
      <c r="T7" s="125"/>
      <c r="U7" s="125"/>
      <c r="V7" s="125"/>
      <c r="W7" s="309"/>
      <c r="X7" s="314">
        <v>120</v>
      </c>
      <c r="Y7" s="303">
        <v>160</v>
      </c>
    </row>
    <row r="8" spans="1:25" ht="15" customHeight="1" thickBot="1" x14ac:dyDescent="0.3">
      <c r="A8" s="649"/>
      <c r="B8" s="322" t="s">
        <v>343</v>
      </c>
      <c r="C8" s="245">
        <f t="shared" si="1"/>
        <v>620.4</v>
      </c>
      <c r="D8" s="252">
        <f t="shared" si="2"/>
        <v>827.2</v>
      </c>
      <c r="E8" s="252">
        <f t="shared" si="3"/>
        <v>1034</v>
      </c>
      <c r="F8" s="252">
        <f t="shared" si="4"/>
        <v>1240.8</v>
      </c>
      <c r="G8" s="252">
        <f t="shared" si="5"/>
        <v>1447.6</v>
      </c>
      <c r="H8" s="252">
        <f t="shared" si="6"/>
        <v>1654.4</v>
      </c>
      <c r="I8" s="252">
        <f t="shared" si="7"/>
        <v>1861.2</v>
      </c>
      <c r="J8" s="125">
        <v>2068</v>
      </c>
      <c r="K8" s="252">
        <f t="shared" si="8"/>
        <v>2274.8000000000002</v>
      </c>
      <c r="L8" s="252">
        <f t="shared" si="9"/>
        <v>2481.6</v>
      </c>
      <c r="M8" s="252">
        <f t="shared" si="10"/>
        <v>2688.4</v>
      </c>
      <c r="N8" s="252">
        <f t="shared" si="11"/>
        <v>2895.2</v>
      </c>
      <c r="O8" s="252">
        <f t="shared" si="12"/>
        <v>3102</v>
      </c>
      <c r="P8" s="252">
        <f t="shared" si="0"/>
        <v>3308.8</v>
      </c>
      <c r="Q8" s="252"/>
      <c r="R8" s="252"/>
      <c r="S8" s="252"/>
      <c r="T8" s="252"/>
      <c r="U8" s="252"/>
      <c r="V8" s="252"/>
      <c r="W8" s="310"/>
      <c r="X8" s="315">
        <v>120</v>
      </c>
      <c r="Y8" s="304">
        <v>160</v>
      </c>
    </row>
    <row r="9" spans="1:25" ht="15" customHeight="1" thickBot="1" x14ac:dyDescent="0.3">
      <c r="A9" s="649"/>
      <c r="B9" s="322" t="s">
        <v>344</v>
      </c>
      <c r="C9" s="245">
        <f t="shared" si="1"/>
        <v>620.4</v>
      </c>
      <c r="D9" s="252">
        <f t="shared" si="2"/>
        <v>827.2</v>
      </c>
      <c r="E9" s="252">
        <f t="shared" si="3"/>
        <v>1034</v>
      </c>
      <c r="F9" s="252">
        <f t="shared" si="4"/>
        <v>1240.8</v>
      </c>
      <c r="G9" s="252">
        <f t="shared" si="5"/>
        <v>1447.6</v>
      </c>
      <c r="H9" s="252">
        <f t="shared" si="6"/>
        <v>1654.4</v>
      </c>
      <c r="I9" s="252">
        <f t="shared" si="7"/>
        <v>1861.2</v>
      </c>
      <c r="J9" s="125">
        <v>2068</v>
      </c>
      <c r="K9" s="252">
        <f t="shared" si="8"/>
        <v>2274.8000000000002</v>
      </c>
      <c r="L9" s="252">
        <f t="shared" si="9"/>
        <v>2481.6</v>
      </c>
      <c r="M9" s="252">
        <f t="shared" si="10"/>
        <v>2688.4</v>
      </c>
      <c r="N9" s="252">
        <f t="shared" si="11"/>
        <v>2895.2</v>
      </c>
      <c r="O9" s="252">
        <f t="shared" si="12"/>
        <v>3102</v>
      </c>
      <c r="P9" s="252">
        <f t="shared" si="0"/>
        <v>3308.8</v>
      </c>
      <c r="Q9" s="252"/>
      <c r="R9" s="252"/>
      <c r="S9" s="252"/>
      <c r="T9" s="252"/>
      <c r="U9" s="252"/>
      <c r="V9" s="252"/>
      <c r="W9" s="310"/>
      <c r="X9" s="315">
        <v>120</v>
      </c>
      <c r="Y9" s="304">
        <v>155</v>
      </c>
    </row>
    <row r="10" spans="1:25" ht="15" customHeight="1" thickBot="1" x14ac:dyDescent="0.3">
      <c r="A10" s="649"/>
      <c r="B10" s="322" t="s">
        <v>345</v>
      </c>
      <c r="C10" s="245">
        <f t="shared" si="1"/>
        <v>620.4</v>
      </c>
      <c r="D10" s="252">
        <f t="shared" si="2"/>
        <v>827.2</v>
      </c>
      <c r="E10" s="252">
        <f t="shared" si="3"/>
        <v>1034</v>
      </c>
      <c r="F10" s="252">
        <f t="shared" si="4"/>
        <v>1240.8</v>
      </c>
      <c r="G10" s="252">
        <f t="shared" si="5"/>
        <v>1447.6</v>
      </c>
      <c r="H10" s="252">
        <f t="shared" si="6"/>
        <v>1654.4</v>
      </c>
      <c r="I10" s="252">
        <f t="shared" si="7"/>
        <v>1861.2</v>
      </c>
      <c r="J10" s="125">
        <v>2068</v>
      </c>
      <c r="K10" s="252">
        <f t="shared" si="8"/>
        <v>2274.8000000000002</v>
      </c>
      <c r="L10" s="252">
        <f t="shared" si="9"/>
        <v>2481.6</v>
      </c>
      <c r="M10" s="252">
        <f t="shared" si="10"/>
        <v>2688.4</v>
      </c>
      <c r="N10" s="252">
        <f t="shared" si="11"/>
        <v>2895.2</v>
      </c>
      <c r="O10" s="252">
        <f t="shared" si="12"/>
        <v>3102</v>
      </c>
      <c r="P10" s="252">
        <f t="shared" si="0"/>
        <v>3308.8</v>
      </c>
      <c r="Q10" s="252">
        <f t="shared" ref="Q10:Q21" si="13">J10*1.7</f>
        <v>3515.6</v>
      </c>
      <c r="R10" s="252">
        <f t="shared" ref="R10:R21" si="14">J10*1.8</f>
        <v>3722.4</v>
      </c>
      <c r="S10" s="252">
        <f t="shared" ref="S10:S20" si="15">J10*1.9</f>
        <v>3929.2</v>
      </c>
      <c r="T10" s="252">
        <f t="shared" ref="T10:T20" si="16">J10*2</f>
        <v>4136</v>
      </c>
      <c r="U10" s="252">
        <f t="shared" ref="U10" si="17">K10*2</f>
        <v>4549.6000000000004</v>
      </c>
      <c r="V10" s="252">
        <f t="shared" ref="V10" si="18">L10*2</f>
        <v>4963.2</v>
      </c>
      <c r="W10" s="310"/>
      <c r="X10" s="315">
        <v>120</v>
      </c>
      <c r="Y10" s="304">
        <v>215</v>
      </c>
    </row>
    <row r="11" spans="1:25" ht="15" customHeight="1" thickBot="1" x14ac:dyDescent="0.3">
      <c r="A11" s="650"/>
      <c r="B11" s="323" t="s">
        <v>346</v>
      </c>
      <c r="C11" s="319">
        <f t="shared" si="1"/>
        <v>620.4</v>
      </c>
      <c r="D11" s="122">
        <f t="shared" si="2"/>
        <v>827.2</v>
      </c>
      <c r="E11" s="122">
        <f t="shared" si="3"/>
        <v>1034</v>
      </c>
      <c r="F11" s="122">
        <f t="shared" si="4"/>
        <v>1240.8</v>
      </c>
      <c r="G11" s="122">
        <f t="shared" si="5"/>
        <v>1447.6</v>
      </c>
      <c r="H11" s="122">
        <f t="shared" si="6"/>
        <v>1654.4</v>
      </c>
      <c r="I11" s="122">
        <f t="shared" si="7"/>
        <v>1861.2</v>
      </c>
      <c r="J11" s="125">
        <v>2068</v>
      </c>
      <c r="K11" s="122">
        <f t="shared" si="8"/>
        <v>2274.8000000000002</v>
      </c>
      <c r="L11" s="122">
        <f t="shared" si="9"/>
        <v>2481.6</v>
      </c>
      <c r="M11" s="122">
        <f t="shared" si="10"/>
        <v>2688.4</v>
      </c>
      <c r="N11" s="122">
        <f t="shared" si="11"/>
        <v>2895.2</v>
      </c>
      <c r="O11" s="122">
        <f t="shared" si="12"/>
        <v>3102</v>
      </c>
      <c r="P11" s="122">
        <f t="shared" si="0"/>
        <v>3308.8</v>
      </c>
      <c r="Q11" s="122"/>
      <c r="R11" s="122"/>
      <c r="S11" s="122"/>
      <c r="T11" s="122"/>
      <c r="U11" s="122"/>
      <c r="V11" s="122"/>
      <c r="W11" s="311"/>
      <c r="X11" s="316">
        <v>120</v>
      </c>
      <c r="Y11" s="305">
        <v>155</v>
      </c>
    </row>
    <row r="12" spans="1:25" ht="15.75" customHeight="1" thickBot="1" x14ac:dyDescent="0.3">
      <c r="A12" s="648">
        <v>2</v>
      </c>
      <c r="B12" s="321" t="s">
        <v>347</v>
      </c>
      <c r="C12" s="318">
        <f t="shared" si="1"/>
        <v>840.3</v>
      </c>
      <c r="D12" s="125">
        <f t="shared" si="2"/>
        <v>1120.4000000000001</v>
      </c>
      <c r="E12" s="125">
        <f t="shared" si="3"/>
        <v>1400.5</v>
      </c>
      <c r="F12" s="125">
        <f t="shared" si="4"/>
        <v>1680.6</v>
      </c>
      <c r="G12" s="125">
        <f t="shared" si="5"/>
        <v>1960.6999999999998</v>
      </c>
      <c r="H12" s="125">
        <f t="shared" si="6"/>
        <v>2240.8000000000002</v>
      </c>
      <c r="I12" s="125">
        <f t="shared" si="7"/>
        <v>2520.9</v>
      </c>
      <c r="J12" s="125">
        <v>2801</v>
      </c>
      <c r="K12" s="125">
        <f t="shared" si="8"/>
        <v>3081.1000000000004</v>
      </c>
      <c r="L12" s="125">
        <f t="shared" si="9"/>
        <v>3361.2</v>
      </c>
      <c r="M12" s="125">
        <f t="shared" si="10"/>
        <v>3641.3</v>
      </c>
      <c r="N12" s="125">
        <f t="shared" si="11"/>
        <v>3921.3999999999996</v>
      </c>
      <c r="O12" s="125">
        <f t="shared" si="12"/>
        <v>4201.5</v>
      </c>
      <c r="P12" s="125">
        <f t="shared" si="0"/>
        <v>4481.6000000000004</v>
      </c>
      <c r="Q12" s="125"/>
      <c r="R12" s="125"/>
      <c r="S12" s="125"/>
      <c r="T12" s="125"/>
      <c r="U12" s="125"/>
      <c r="V12" s="125"/>
      <c r="W12" s="309"/>
      <c r="X12" s="314">
        <v>120</v>
      </c>
      <c r="Y12" s="303">
        <v>160</v>
      </c>
    </row>
    <row r="13" spans="1:25" ht="15.75" customHeight="1" thickBot="1" x14ac:dyDescent="0.3">
      <c r="A13" s="649"/>
      <c r="B13" s="322" t="s">
        <v>348</v>
      </c>
      <c r="C13" s="245">
        <f t="shared" si="1"/>
        <v>840.3</v>
      </c>
      <c r="D13" s="252">
        <f t="shared" si="2"/>
        <v>1120.4000000000001</v>
      </c>
      <c r="E13" s="252">
        <f t="shared" si="3"/>
        <v>1400.5</v>
      </c>
      <c r="F13" s="252">
        <f t="shared" si="4"/>
        <v>1680.6</v>
      </c>
      <c r="G13" s="252">
        <f t="shared" si="5"/>
        <v>1960.6999999999998</v>
      </c>
      <c r="H13" s="252">
        <f t="shared" si="6"/>
        <v>2240.8000000000002</v>
      </c>
      <c r="I13" s="252">
        <f t="shared" si="7"/>
        <v>2520.9</v>
      </c>
      <c r="J13" s="125">
        <v>2801</v>
      </c>
      <c r="K13" s="252">
        <f t="shared" si="8"/>
        <v>3081.1000000000004</v>
      </c>
      <c r="L13" s="252">
        <f t="shared" si="9"/>
        <v>3361.2</v>
      </c>
      <c r="M13" s="252">
        <f>J13*1.3</f>
        <v>3641.3</v>
      </c>
      <c r="N13" s="252">
        <f t="shared" si="11"/>
        <v>3921.3999999999996</v>
      </c>
      <c r="O13" s="252">
        <f t="shared" si="12"/>
        <v>4201.5</v>
      </c>
      <c r="P13" s="252">
        <f t="shared" si="0"/>
        <v>4481.6000000000004</v>
      </c>
      <c r="Q13" s="252">
        <f t="shared" si="13"/>
        <v>4761.7</v>
      </c>
      <c r="R13" s="252">
        <f t="shared" si="14"/>
        <v>5041.8</v>
      </c>
      <c r="S13" s="252">
        <f t="shared" si="15"/>
        <v>5321.9</v>
      </c>
      <c r="T13" s="252">
        <f t="shared" si="16"/>
        <v>5602</v>
      </c>
      <c r="U13" s="252">
        <f t="shared" ref="U13:U20" si="19">J13*2.1</f>
        <v>5882.1</v>
      </c>
      <c r="V13" s="252">
        <f t="shared" ref="V13:W20" si="20">J13*2.2</f>
        <v>6162.2000000000007</v>
      </c>
      <c r="W13" s="243">
        <f t="shared" si="20"/>
        <v>6778.420000000001</v>
      </c>
      <c r="X13" s="315">
        <v>120</v>
      </c>
      <c r="Y13" s="304">
        <v>230</v>
      </c>
    </row>
    <row r="14" spans="1:25" ht="15" customHeight="1" thickBot="1" x14ac:dyDescent="0.3">
      <c r="A14" s="649"/>
      <c r="B14" s="322" t="s">
        <v>551</v>
      </c>
      <c r="C14" s="245">
        <f t="shared" si="1"/>
        <v>840.3</v>
      </c>
      <c r="D14" s="252">
        <f t="shared" si="2"/>
        <v>1120.4000000000001</v>
      </c>
      <c r="E14" s="252">
        <f t="shared" si="3"/>
        <v>1400.5</v>
      </c>
      <c r="F14" s="252">
        <f t="shared" si="4"/>
        <v>1680.6</v>
      </c>
      <c r="G14" s="252">
        <f t="shared" si="5"/>
        <v>1960.6999999999998</v>
      </c>
      <c r="H14" s="252">
        <f t="shared" si="6"/>
        <v>2240.8000000000002</v>
      </c>
      <c r="I14" s="252">
        <f t="shared" si="7"/>
        <v>2520.9</v>
      </c>
      <c r="J14" s="125">
        <v>2801</v>
      </c>
      <c r="K14" s="252">
        <f t="shared" si="8"/>
        <v>3081.1000000000004</v>
      </c>
      <c r="L14" s="252">
        <f t="shared" si="9"/>
        <v>3361.2</v>
      </c>
      <c r="M14" s="252">
        <f t="shared" si="10"/>
        <v>3641.3</v>
      </c>
      <c r="N14" s="252">
        <f t="shared" si="11"/>
        <v>3921.3999999999996</v>
      </c>
      <c r="O14" s="252">
        <f t="shared" si="12"/>
        <v>4201.5</v>
      </c>
      <c r="P14" s="252">
        <f t="shared" si="0"/>
        <v>4481.6000000000004</v>
      </c>
      <c r="Q14" s="252">
        <f t="shared" si="13"/>
        <v>4761.7</v>
      </c>
      <c r="R14" s="252">
        <f t="shared" si="14"/>
        <v>5041.8</v>
      </c>
      <c r="S14" s="252"/>
      <c r="T14" s="252"/>
      <c r="U14" s="252"/>
      <c r="V14" s="252"/>
      <c r="W14" s="310"/>
      <c r="X14" s="315">
        <v>120</v>
      </c>
      <c r="Y14" s="306">
        <v>180</v>
      </c>
    </row>
    <row r="15" spans="1:25" ht="15" customHeight="1" thickBot="1" x14ac:dyDescent="0.3">
      <c r="A15" s="649"/>
      <c r="B15" s="322" t="s">
        <v>349</v>
      </c>
      <c r="C15" s="245">
        <f t="shared" si="1"/>
        <v>840.3</v>
      </c>
      <c r="D15" s="252">
        <f t="shared" si="2"/>
        <v>1120.4000000000001</v>
      </c>
      <c r="E15" s="252">
        <f t="shared" si="3"/>
        <v>1400.5</v>
      </c>
      <c r="F15" s="252">
        <f t="shared" si="4"/>
        <v>1680.6</v>
      </c>
      <c r="G15" s="252">
        <f t="shared" si="5"/>
        <v>1960.6999999999998</v>
      </c>
      <c r="H15" s="252">
        <f t="shared" si="6"/>
        <v>2240.8000000000002</v>
      </c>
      <c r="I15" s="252">
        <f t="shared" si="7"/>
        <v>2520.9</v>
      </c>
      <c r="J15" s="125">
        <v>2801</v>
      </c>
      <c r="K15" s="252">
        <f t="shared" si="8"/>
        <v>3081.1000000000004</v>
      </c>
      <c r="L15" s="252">
        <f t="shared" si="9"/>
        <v>3361.2</v>
      </c>
      <c r="M15" s="252">
        <f t="shared" si="10"/>
        <v>3641.3</v>
      </c>
      <c r="N15" s="252">
        <f t="shared" si="11"/>
        <v>3921.3999999999996</v>
      </c>
      <c r="O15" s="252">
        <f t="shared" si="12"/>
        <v>4201.5</v>
      </c>
      <c r="P15" s="252">
        <f t="shared" si="0"/>
        <v>4481.6000000000004</v>
      </c>
      <c r="Q15" s="252">
        <f t="shared" si="13"/>
        <v>4761.7</v>
      </c>
      <c r="R15" s="252">
        <f t="shared" si="14"/>
        <v>5041.8</v>
      </c>
      <c r="S15" s="252">
        <f t="shared" si="15"/>
        <v>5321.9</v>
      </c>
      <c r="T15" s="252">
        <f t="shared" si="16"/>
        <v>5602</v>
      </c>
      <c r="U15" s="252">
        <f t="shared" si="19"/>
        <v>5882.1</v>
      </c>
      <c r="V15" s="252">
        <f t="shared" si="20"/>
        <v>6162.2000000000007</v>
      </c>
      <c r="W15" s="243">
        <f t="shared" si="20"/>
        <v>6778.420000000001</v>
      </c>
      <c r="X15" s="315">
        <v>120</v>
      </c>
      <c r="Y15" s="304">
        <v>230</v>
      </c>
    </row>
    <row r="16" spans="1:25" ht="15" customHeight="1" thickBot="1" x14ac:dyDescent="0.3">
      <c r="A16" s="650"/>
      <c r="B16" s="323" t="s">
        <v>350</v>
      </c>
      <c r="C16" s="319">
        <f t="shared" si="1"/>
        <v>840.3</v>
      </c>
      <c r="D16" s="122">
        <f t="shared" si="2"/>
        <v>1120.4000000000001</v>
      </c>
      <c r="E16" s="122">
        <f t="shared" si="3"/>
        <v>1400.5</v>
      </c>
      <c r="F16" s="122">
        <f t="shared" si="4"/>
        <v>1680.6</v>
      </c>
      <c r="G16" s="122">
        <f t="shared" si="5"/>
        <v>1960.6999999999998</v>
      </c>
      <c r="H16" s="122">
        <f t="shared" si="6"/>
        <v>2240.8000000000002</v>
      </c>
      <c r="I16" s="122">
        <f t="shared" si="7"/>
        <v>2520.9</v>
      </c>
      <c r="J16" s="125">
        <v>2801</v>
      </c>
      <c r="K16" s="122">
        <f t="shared" si="8"/>
        <v>3081.1000000000004</v>
      </c>
      <c r="L16" s="122">
        <f t="shared" si="9"/>
        <v>3361.2</v>
      </c>
      <c r="M16" s="122">
        <f t="shared" si="10"/>
        <v>3641.3</v>
      </c>
      <c r="N16" s="122">
        <f t="shared" si="11"/>
        <v>3921.3999999999996</v>
      </c>
      <c r="O16" s="122">
        <f t="shared" si="12"/>
        <v>4201.5</v>
      </c>
      <c r="P16" s="122">
        <f t="shared" si="0"/>
        <v>4481.6000000000004</v>
      </c>
      <c r="Q16" s="122"/>
      <c r="R16" s="122"/>
      <c r="S16" s="122"/>
      <c r="T16" s="122"/>
      <c r="U16" s="122"/>
      <c r="V16" s="122"/>
      <c r="W16" s="311"/>
      <c r="X16" s="316">
        <v>120</v>
      </c>
      <c r="Y16" s="305">
        <v>160</v>
      </c>
    </row>
    <row r="17" spans="1:25" ht="30.75" thickBot="1" x14ac:dyDescent="0.3">
      <c r="A17" s="652">
        <v>3</v>
      </c>
      <c r="B17" s="324" t="s">
        <v>552</v>
      </c>
      <c r="C17" s="318">
        <f t="shared" si="1"/>
        <v>1095.3</v>
      </c>
      <c r="D17" s="125">
        <f t="shared" si="2"/>
        <v>1460.4</v>
      </c>
      <c r="E17" s="125">
        <f t="shared" si="3"/>
        <v>1825.5</v>
      </c>
      <c r="F17" s="125">
        <f t="shared" si="4"/>
        <v>2190.6</v>
      </c>
      <c r="G17" s="125">
        <f t="shared" si="5"/>
        <v>2555.6999999999998</v>
      </c>
      <c r="H17" s="125">
        <f t="shared" si="6"/>
        <v>2920.8</v>
      </c>
      <c r="I17" s="125">
        <f t="shared" si="7"/>
        <v>3285.9</v>
      </c>
      <c r="J17" s="125">
        <v>3651</v>
      </c>
      <c r="K17" s="125">
        <f t="shared" si="8"/>
        <v>4016.1000000000004</v>
      </c>
      <c r="L17" s="125">
        <f t="shared" si="9"/>
        <v>4381.2</v>
      </c>
      <c r="M17" s="125">
        <f t="shared" si="10"/>
        <v>4746.3</v>
      </c>
      <c r="N17" s="125">
        <f t="shared" si="11"/>
        <v>5111.3999999999996</v>
      </c>
      <c r="O17" s="125">
        <f t="shared" si="12"/>
        <v>5476.5</v>
      </c>
      <c r="P17" s="125">
        <f t="shared" si="0"/>
        <v>5841.6</v>
      </c>
      <c r="Q17" s="125">
        <f t="shared" si="13"/>
        <v>6206.7</v>
      </c>
      <c r="R17" s="125">
        <f t="shared" si="14"/>
        <v>6571.8</v>
      </c>
      <c r="S17" s="125"/>
      <c r="T17" s="125"/>
      <c r="U17" s="125"/>
      <c r="V17" s="125"/>
      <c r="W17" s="309"/>
      <c r="X17" s="314">
        <v>120</v>
      </c>
      <c r="Y17" s="307">
        <v>180</v>
      </c>
    </row>
    <row r="18" spans="1:25" ht="15.75" customHeight="1" thickBot="1" x14ac:dyDescent="0.3">
      <c r="A18" s="649"/>
      <c r="B18" s="322" t="s">
        <v>351</v>
      </c>
      <c r="C18" s="245">
        <f t="shared" si="1"/>
        <v>1095.3</v>
      </c>
      <c r="D18" s="252">
        <f t="shared" si="2"/>
        <v>1460.4</v>
      </c>
      <c r="E18" s="252">
        <f t="shared" si="3"/>
        <v>1825.5</v>
      </c>
      <c r="F18" s="252">
        <f t="shared" si="4"/>
        <v>2190.6</v>
      </c>
      <c r="G18" s="252">
        <f t="shared" si="5"/>
        <v>2555.6999999999998</v>
      </c>
      <c r="H18" s="252">
        <f t="shared" si="6"/>
        <v>2920.8</v>
      </c>
      <c r="I18" s="252">
        <f t="shared" si="7"/>
        <v>3285.9</v>
      </c>
      <c r="J18" s="125">
        <v>3651</v>
      </c>
      <c r="K18" s="252">
        <f t="shared" si="8"/>
        <v>4016.1000000000004</v>
      </c>
      <c r="L18" s="252">
        <f t="shared" si="9"/>
        <v>4381.2</v>
      </c>
      <c r="M18" s="252">
        <f t="shared" si="10"/>
        <v>4746.3</v>
      </c>
      <c r="N18" s="252">
        <f t="shared" si="11"/>
        <v>5111.3999999999996</v>
      </c>
      <c r="O18" s="252">
        <f t="shared" si="12"/>
        <v>5476.5</v>
      </c>
      <c r="P18" s="252">
        <f t="shared" si="0"/>
        <v>5841.6</v>
      </c>
      <c r="Q18" s="252">
        <f t="shared" si="13"/>
        <v>6206.7</v>
      </c>
      <c r="R18" s="252">
        <f t="shared" si="14"/>
        <v>6571.8</v>
      </c>
      <c r="S18" s="252">
        <f t="shared" si="15"/>
        <v>6936.9</v>
      </c>
      <c r="T18" s="252">
        <f t="shared" si="16"/>
        <v>7302</v>
      </c>
      <c r="U18" s="252">
        <f t="shared" si="19"/>
        <v>7667.1</v>
      </c>
      <c r="V18" s="252">
        <f t="shared" si="20"/>
        <v>8032.2000000000007</v>
      </c>
      <c r="W18" s="310"/>
      <c r="X18" s="315">
        <v>120</v>
      </c>
      <c r="Y18" s="306">
        <v>220</v>
      </c>
    </row>
    <row r="19" spans="1:25" ht="15.75" customHeight="1" thickBot="1" x14ac:dyDescent="0.3">
      <c r="A19" s="649"/>
      <c r="B19" s="322" t="s">
        <v>352</v>
      </c>
      <c r="C19" s="245">
        <f t="shared" si="1"/>
        <v>1095.3</v>
      </c>
      <c r="D19" s="252">
        <f t="shared" si="2"/>
        <v>1460.4</v>
      </c>
      <c r="E19" s="252">
        <f t="shared" si="3"/>
        <v>1825.5</v>
      </c>
      <c r="F19" s="252">
        <f t="shared" si="4"/>
        <v>2190.6</v>
      </c>
      <c r="G19" s="252">
        <f t="shared" si="5"/>
        <v>2555.6999999999998</v>
      </c>
      <c r="H19" s="252">
        <f t="shared" si="6"/>
        <v>2920.8</v>
      </c>
      <c r="I19" s="252">
        <f t="shared" si="7"/>
        <v>3285.9</v>
      </c>
      <c r="J19" s="125">
        <v>3651</v>
      </c>
      <c r="K19" s="252">
        <f t="shared" si="8"/>
        <v>4016.1000000000004</v>
      </c>
      <c r="L19" s="252">
        <f t="shared" si="9"/>
        <v>4381.2</v>
      </c>
      <c r="M19" s="252">
        <f t="shared" si="10"/>
        <v>4746.3</v>
      </c>
      <c r="N19" s="252">
        <f t="shared" si="11"/>
        <v>5111.3999999999996</v>
      </c>
      <c r="O19" s="252">
        <f t="shared" si="12"/>
        <v>5476.5</v>
      </c>
      <c r="P19" s="252">
        <f t="shared" si="0"/>
        <v>5841.6</v>
      </c>
      <c r="Q19" s="252">
        <f t="shared" si="13"/>
        <v>6206.7</v>
      </c>
      <c r="R19" s="252">
        <f t="shared" si="14"/>
        <v>6571.8</v>
      </c>
      <c r="S19" s="252">
        <f t="shared" si="15"/>
        <v>6936.9</v>
      </c>
      <c r="T19" s="252">
        <f t="shared" si="16"/>
        <v>7302</v>
      </c>
      <c r="U19" s="252">
        <f t="shared" si="19"/>
        <v>7667.1</v>
      </c>
      <c r="V19" s="252">
        <f t="shared" si="20"/>
        <v>8032.2000000000007</v>
      </c>
      <c r="W19" s="243">
        <f t="shared" si="20"/>
        <v>8835.4200000000019</v>
      </c>
      <c r="X19" s="315">
        <v>120</v>
      </c>
      <c r="Y19" s="304">
        <v>230</v>
      </c>
    </row>
    <row r="20" spans="1:25" ht="15.75" customHeight="1" thickBot="1" x14ac:dyDescent="0.3">
      <c r="A20" s="650"/>
      <c r="B20" s="325" t="s">
        <v>353</v>
      </c>
      <c r="C20" s="319">
        <f t="shared" si="1"/>
        <v>1095.3</v>
      </c>
      <c r="D20" s="122">
        <f t="shared" si="2"/>
        <v>1460.4</v>
      </c>
      <c r="E20" s="122">
        <f t="shared" si="3"/>
        <v>1825.5</v>
      </c>
      <c r="F20" s="122">
        <f t="shared" si="4"/>
        <v>2190.6</v>
      </c>
      <c r="G20" s="122">
        <f t="shared" si="5"/>
        <v>2555.6999999999998</v>
      </c>
      <c r="H20" s="122">
        <f t="shared" si="6"/>
        <v>2920.8</v>
      </c>
      <c r="I20" s="122">
        <f t="shared" si="7"/>
        <v>3285.9</v>
      </c>
      <c r="J20" s="125">
        <v>3651</v>
      </c>
      <c r="K20" s="122">
        <f t="shared" si="8"/>
        <v>4016.1000000000004</v>
      </c>
      <c r="L20" s="122">
        <f t="shared" si="9"/>
        <v>4381.2</v>
      </c>
      <c r="M20" s="122">
        <f t="shared" si="10"/>
        <v>4746.3</v>
      </c>
      <c r="N20" s="122">
        <f t="shared" si="11"/>
        <v>5111.3999999999996</v>
      </c>
      <c r="O20" s="122">
        <f t="shared" si="12"/>
        <v>5476.5</v>
      </c>
      <c r="P20" s="122">
        <f t="shared" si="0"/>
        <v>5841.6</v>
      </c>
      <c r="Q20" s="122">
        <f t="shared" si="13"/>
        <v>6206.7</v>
      </c>
      <c r="R20" s="122">
        <f t="shared" si="14"/>
        <v>6571.8</v>
      </c>
      <c r="S20" s="122">
        <f t="shared" si="15"/>
        <v>6936.9</v>
      </c>
      <c r="T20" s="122">
        <f t="shared" si="16"/>
        <v>7302</v>
      </c>
      <c r="U20" s="122">
        <f t="shared" si="19"/>
        <v>7667.1</v>
      </c>
      <c r="V20" s="122">
        <f t="shared" si="20"/>
        <v>8032.2000000000007</v>
      </c>
      <c r="W20" s="311"/>
      <c r="X20" s="316">
        <v>120</v>
      </c>
      <c r="Y20" s="308">
        <v>220</v>
      </c>
    </row>
    <row r="21" spans="1:25" ht="15.75" customHeight="1" thickBot="1" x14ac:dyDescent="0.3">
      <c r="A21" s="648">
        <v>4</v>
      </c>
      <c r="B21" s="321" t="s">
        <v>553</v>
      </c>
      <c r="C21" s="318">
        <f t="shared" si="1"/>
        <v>1506</v>
      </c>
      <c r="D21" s="125">
        <f t="shared" si="2"/>
        <v>2008</v>
      </c>
      <c r="E21" s="125">
        <f t="shared" si="3"/>
        <v>2510</v>
      </c>
      <c r="F21" s="125">
        <f t="shared" si="4"/>
        <v>3012</v>
      </c>
      <c r="G21" s="125">
        <f t="shared" si="5"/>
        <v>3514</v>
      </c>
      <c r="H21" s="125">
        <f t="shared" si="6"/>
        <v>4016</v>
      </c>
      <c r="I21" s="125">
        <f t="shared" si="7"/>
        <v>4518</v>
      </c>
      <c r="J21" s="125">
        <v>5020</v>
      </c>
      <c r="K21" s="125">
        <f t="shared" si="8"/>
        <v>5522</v>
      </c>
      <c r="L21" s="125">
        <f t="shared" si="9"/>
        <v>6024</v>
      </c>
      <c r="M21" s="125">
        <f t="shared" si="10"/>
        <v>6526</v>
      </c>
      <c r="N21" s="125">
        <f t="shared" si="11"/>
        <v>7028</v>
      </c>
      <c r="O21" s="125">
        <f t="shared" si="12"/>
        <v>7530</v>
      </c>
      <c r="P21" s="125">
        <f t="shared" si="0"/>
        <v>8032</v>
      </c>
      <c r="Q21" s="125">
        <f t="shared" si="13"/>
        <v>8534</v>
      </c>
      <c r="R21" s="125">
        <f t="shared" si="14"/>
        <v>9036</v>
      </c>
      <c r="S21" s="125"/>
      <c r="T21" s="125"/>
      <c r="U21" s="125"/>
      <c r="V21" s="125"/>
      <c r="W21" s="309"/>
      <c r="X21" s="314">
        <v>120</v>
      </c>
      <c r="Y21" s="307">
        <v>180</v>
      </c>
    </row>
    <row r="22" spans="1:25" ht="15.75" customHeight="1" thickBot="1" x14ac:dyDescent="0.3">
      <c r="A22" s="649"/>
      <c r="B22" s="322" t="s">
        <v>354</v>
      </c>
      <c r="C22" s="245">
        <f t="shared" si="1"/>
        <v>1506</v>
      </c>
      <c r="D22" s="252">
        <f t="shared" si="2"/>
        <v>2008</v>
      </c>
      <c r="E22" s="252">
        <f t="shared" si="3"/>
        <v>2510</v>
      </c>
      <c r="F22" s="252">
        <f t="shared" si="4"/>
        <v>3012</v>
      </c>
      <c r="G22" s="252">
        <f t="shared" si="5"/>
        <v>3514</v>
      </c>
      <c r="H22" s="252">
        <f t="shared" si="6"/>
        <v>4016</v>
      </c>
      <c r="I22" s="252">
        <f t="shared" si="7"/>
        <v>4518</v>
      </c>
      <c r="J22" s="125">
        <v>5020</v>
      </c>
      <c r="K22" s="252">
        <f t="shared" si="8"/>
        <v>5522</v>
      </c>
      <c r="L22" s="252">
        <f t="shared" si="9"/>
        <v>6024</v>
      </c>
      <c r="M22" s="252">
        <f t="shared" si="10"/>
        <v>6526</v>
      </c>
      <c r="N22" s="252">
        <f t="shared" si="11"/>
        <v>7028</v>
      </c>
      <c r="O22" s="252">
        <f t="shared" si="12"/>
        <v>7530</v>
      </c>
      <c r="P22" s="252">
        <f t="shared" si="0"/>
        <v>8032</v>
      </c>
      <c r="Q22" s="252"/>
      <c r="R22" s="252"/>
      <c r="S22" s="252"/>
      <c r="T22" s="252"/>
      <c r="U22" s="252"/>
      <c r="V22" s="252"/>
      <c r="W22" s="310"/>
      <c r="X22" s="315">
        <v>120</v>
      </c>
      <c r="Y22" s="304">
        <v>155</v>
      </c>
    </row>
    <row r="23" spans="1:25" ht="15" customHeight="1" thickBot="1" x14ac:dyDescent="0.3">
      <c r="A23" s="649"/>
      <c r="B23" s="322" t="s">
        <v>355</v>
      </c>
      <c r="C23" s="245">
        <f t="shared" si="1"/>
        <v>1506</v>
      </c>
      <c r="D23" s="252">
        <f t="shared" si="2"/>
        <v>2008</v>
      </c>
      <c r="E23" s="252">
        <f t="shared" si="3"/>
        <v>2510</v>
      </c>
      <c r="F23" s="252">
        <f t="shared" si="4"/>
        <v>3012</v>
      </c>
      <c r="G23" s="252">
        <f t="shared" si="5"/>
        <v>3514</v>
      </c>
      <c r="H23" s="252">
        <f t="shared" ref="H23:H24" si="21">J23*0.8</f>
        <v>4016</v>
      </c>
      <c r="I23" s="252">
        <f t="shared" ref="I23:I24" si="22">J23*0.9</f>
        <v>4518</v>
      </c>
      <c r="J23" s="125">
        <v>5020</v>
      </c>
      <c r="K23" s="252">
        <f t="shared" ref="K23:K24" si="23">J23*1.1</f>
        <v>5522</v>
      </c>
      <c r="L23" s="252">
        <f t="shared" ref="L23:L24" si="24">J23*1.2</f>
        <v>6024</v>
      </c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310"/>
      <c r="X23" s="315">
        <v>120</v>
      </c>
      <c r="Y23" s="304">
        <v>120</v>
      </c>
    </row>
    <row r="24" spans="1:25" ht="15" customHeight="1" thickBot="1" x14ac:dyDescent="0.3">
      <c r="A24" s="650"/>
      <c r="B24" s="323" t="s">
        <v>554</v>
      </c>
      <c r="C24" s="319">
        <f t="shared" si="1"/>
        <v>1506</v>
      </c>
      <c r="D24" s="122">
        <f t="shared" si="2"/>
        <v>2008</v>
      </c>
      <c r="E24" s="122">
        <f t="shared" si="3"/>
        <v>2510</v>
      </c>
      <c r="F24" s="122">
        <f t="shared" si="4"/>
        <v>3012</v>
      </c>
      <c r="G24" s="122">
        <f t="shared" si="5"/>
        <v>3514</v>
      </c>
      <c r="H24" s="122">
        <f t="shared" si="21"/>
        <v>4016</v>
      </c>
      <c r="I24" s="122">
        <f t="shared" si="22"/>
        <v>4518</v>
      </c>
      <c r="J24" s="125">
        <v>5020</v>
      </c>
      <c r="K24" s="122">
        <f t="shared" si="23"/>
        <v>5522</v>
      </c>
      <c r="L24" s="122">
        <f t="shared" si="24"/>
        <v>6024</v>
      </c>
      <c r="M24" s="122">
        <f t="shared" ref="M24" si="25">K24*1.2</f>
        <v>6626.4</v>
      </c>
      <c r="N24" s="122">
        <f t="shared" ref="N24" si="26">L24*1.2</f>
        <v>7228.8</v>
      </c>
      <c r="O24" s="122">
        <f t="shared" ref="O24" si="27">M24*1.2</f>
        <v>7951.6799999999994</v>
      </c>
      <c r="P24" s="122">
        <f t="shared" ref="P24" si="28">N24*1.2</f>
        <v>8674.56</v>
      </c>
      <c r="Q24" s="122">
        <f t="shared" ref="Q24" si="29">O24*1.2</f>
        <v>9542.0159999999996</v>
      </c>
      <c r="R24" s="122">
        <f t="shared" ref="R24" si="30">P24*1.2</f>
        <v>10409.472</v>
      </c>
      <c r="S24" s="122"/>
      <c r="T24" s="122"/>
      <c r="U24" s="122"/>
      <c r="V24" s="122"/>
      <c r="W24" s="311"/>
      <c r="X24" s="316">
        <v>120</v>
      </c>
      <c r="Y24" s="308">
        <v>180</v>
      </c>
    </row>
    <row r="25" spans="1:25" ht="15.75" x14ac:dyDescent="0.25">
      <c r="A25" s="22"/>
      <c r="B25" s="23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9"/>
      <c r="T25" s="19"/>
    </row>
    <row r="26" spans="1:25" ht="15.75" x14ac:dyDescent="0.25">
      <c r="A26" s="645" t="s">
        <v>27</v>
      </c>
      <c r="B26" s="645"/>
      <c r="C26" s="645"/>
      <c r="D26" s="645"/>
      <c r="E26" s="645"/>
      <c r="F26" s="645"/>
      <c r="G26" s="645"/>
      <c r="H26" s="645"/>
      <c r="I26" s="645"/>
      <c r="J26" s="645"/>
      <c r="K26" s="645"/>
      <c r="L26" s="645"/>
      <c r="M26" s="645"/>
      <c r="N26" s="645"/>
      <c r="O26" s="645"/>
      <c r="P26" s="645"/>
      <c r="Q26" s="645"/>
      <c r="R26" s="11"/>
      <c r="S26" s="19"/>
      <c r="T26" s="19"/>
    </row>
    <row r="27" spans="1:25" ht="15.75" x14ac:dyDescent="0.25">
      <c r="A27" s="651" t="s">
        <v>28</v>
      </c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11"/>
      <c r="S27" s="19"/>
      <c r="T27" s="19"/>
    </row>
    <row r="28" spans="1:25" ht="15.75" x14ac:dyDescent="0.25">
      <c r="A28" s="656" t="s">
        <v>29</v>
      </c>
      <c r="B28" s="656"/>
      <c r="C28" s="656"/>
      <c r="D28" s="656"/>
      <c r="E28" s="656"/>
      <c r="F28" s="656"/>
      <c r="G28" s="656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11"/>
      <c r="S28" s="19"/>
      <c r="T28" s="19"/>
    </row>
    <row r="29" spans="1:25" ht="15.75" x14ac:dyDescent="0.25">
      <c r="A29" s="657" t="s">
        <v>30</v>
      </c>
      <c r="B29" s="657"/>
      <c r="C29" s="657"/>
      <c r="D29" s="657"/>
      <c r="E29" s="657"/>
      <c r="F29" s="657"/>
      <c r="G29" s="657"/>
      <c r="H29" s="657"/>
      <c r="I29" s="657"/>
      <c r="J29" s="657"/>
      <c r="K29" s="657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1:25" ht="15.75" x14ac:dyDescent="0.25">
      <c r="A30" s="644" t="s">
        <v>31</v>
      </c>
      <c r="B30" s="644"/>
      <c r="C30" s="644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44"/>
      <c r="O30" s="644"/>
      <c r="P30" s="644"/>
      <c r="Q30" s="644"/>
      <c r="R30" s="644"/>
      <c r="S30" s="644"/>
      <c r="T30" s="644"/>
      <c r="U30" s="644"/>
    </row>
    <row r="31" spans="1:25" x14ac:dyDescent="0.25">
      <c r="A31" t="s">
        <v>570</v>
      </c>
    </row>
    <row r="33" spans="1:2" ht="21" x14ac:dyDescent="0.35">
      <c r="A33" s="68" t="s">
        <v>16</v>
      </c>
    </row>
    <row r="34" spans="1:2" ht="21" x14ac:dyDescent="0.35">
      <c r="B34" s="382" t="s">
        <v>569</v>
      </c>
    </row>
  </sheetData>
  <mergeCells count="15">
    <mergeCell ref="A30:U30"/>
    <mergeCell ref="A26:Q26"/>
    <mergeCell ref="A1:V1"/>
    <mergeCell ref="U2:V2"/>
    <mergeCell ref="B3:R3"/>
    <mergeCell ref="A4:A5"/>
    <mergeCell ref="B4:B5"/>
    <mergeCell ref="A7:A11"/>
    <mergeCell ref="A27:Q27"/>
    <mergeCell ref="A12:A16"/>
    <mergeCell ref="A17:A20"/>
    <mergeCell ref="A21:A24"/>
    <mergeCell ref="C4:W4"/>
    <mergeCell ref="A28:Q28"/>
    <mergeCell ref="A29:K29"/>
  </mergeCells>
  <pageMargins left="0.25" right="0.25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8"/>
  <sheetViews>
    <sheetView workbookViewId="0">
      <selection activeCell="L29" sqref="L29"/>
    </sheetView>
  </sheetViews>
  <sheetFormatPr defaultRowHeight="15" x14ac:dyDescent="0.25"/>
  <cols>
    <col min="1" max="1" width="5.7109375" customWidth="1"/>
    <col min="2" max="2" width="19" customWidth="1"/>
    <col min="3" max="20" width="7.140625" customWidth="1"/>
    <col min="21" max="21" width="14.42578125" customWidth="1"/>
    <col min="22" max="22" width="13.85546875" customWidth="1"/>
  </cols>
  <sheetData>
    <row r="1" spans="1:22" ht="18" x14ac:dyDescent="0.25">
      <c r="A1" s="516" t="s">
        <v>274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</row>
    <row r="3" spans="1:22" ht="16.5" thickBot="1" x14ac:dyDescent="0.3">
      <c r="A3" s="660" t="s">
        <v>281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660"/>
      <c r="Q3" s="660"/>
      <c r="R3" s="660"/>
      <c r="S3" s="660"/>
      <c r="T3" s="254"/>
    </row>
    <row r="4" spans="1:22" ht="16.5" thickBot="1" x14ac:dyDescent="0.3">
      <c r="A4" s="557"/>
      <c r="B4" s="521" t="s">
        <v>24</v>
      </c>
      <c r="C4" s="661" t="s">
        <v>25</v>
      </c>
      <c r="D4" s="662"/>
      <c r="E4" s="662"/>
      <c r="F4" s="662"/>
      <c r="G4" s="662"/>
      <c r="H4" s="662"/>
      <c r="I4" s="662"/>
      <c r="J4" s="662"/>
      <c r="K4" s="662"/>
      <c r="L4" s="662"/>
      <c r="M4" s="662"/>
      <c r="N4" s="662"/>
      <c r="O4" s="662"/>
      <c r="P4" s="662"/>
      <c r="Q4" s="662"/>
      <c r="R4" s="662"/>
      <c r="S4" s="662"/>
      <c r="T4" s="663"/>
    </row>
    <row r="5" spans="1:22" ht="30.75" thickBot="1" x14ac:dyDescent="0.3">
      <c r="A5" s="646"/>
      <c r="B5" s="647"/>
      <c r="C5" s="297">
        <v>0.3</v>
      </c>
      <c r="D5" s="298">
        <v>0.4</v>
      </c>
      <c r="E5" s="298">
        <v>0.5</v>
      </c>
      <c r="F5" s="298">
        <v>0.6</v>
      </c>
      <c r="G5" s="298">
        <v>0.7</v>
      </c>
      <c r="H5" s="298">
        <v>0.8</v>
      </c>
      <c r="I5" s="298">
        <v>0.9</v>
      </c>
      <c r="J5" s="298">
        <v>1</v>
      </c>
      <c r="K5" s="298">
        <v>1.1000000000000001</v>
      </c>
      <c r="L5" s="298">
        <v>1.2</v>
      </c>
      <c r="M5" s="299">
        <v>1.3</v>
      </c>
      <c r="N5" s="299">
        <v>1.4</v>
      </c>
      <c r="O5" s="299">
        <v>1.5</v>
      </c>
      <c r="P5" s="299">
        <v>1.6</v>
      </c>
      <c r="Q5" s="299">
        <v>1.7</v>
      </c>
      <c r="R5" s="299">
        <v>1.8</v>
      </c>
      <c r="S5" s="299">
        <v>1.9</v>
      </c>
      <c r="T5" s="299">
        <v>2</v>
      </c>
      <c r="U5" s="343" t="s">
        <v>555</v>
      </c>
      <c r="V5" s="296" t="s">
        <v>556</v>
      </c>
    </row>
    <row r="6" spans="1:22" ht="15.75" thickBot="1" x14ac:dyDescent="0.3">
      <c r="A6" s="326">
        <v>0</v>
      </c>
      <c r="B6" s="320" t="s">
        <v>550</v>
      </c>
      <c r="C6" s="317">
        <f>J6*0.3</f>
        <v>638.69999999999993</v>
      </c>
      <c r="D6" s="123">
        <f>J6*0.4</f>
        <v>851.6</v>
      </c>
      <c r="E6" s="123">
        <f>J6*0.5</f>
        <v>1064.5</v>
      </c>
      <c r="F6" s="123">
        <f>J6*0.6</f>
        <v>1277.3999999999999</v>
      </c>
      <c r="G6" s="123">
        <f>J6*0.7</f>
        <v>1490.3</v>
      </c>
      <c r="H6" s="123">
        <f>J6*0.8</f>
        <v>1703.2</v>
      </c>
      <c r="I6" s="123">
        <f>J6*0.9</f>
        <v>1916.1000000000001</v>
      </c>
      <c r="J6" s="123">
        <v>2129</v>
      </c>
      <c r="K6" s="123">
        <f>J6*1.1</f>
        <v>2341.9</v>
      </c>
      <c r="L6" s="123">
        <f>J6*1.2</f>
        <v>2554.7999999999997</v>
      </c>
      <c r="M6" s="123">
        <f>J6*1.3</f>
        <v>2767.7000000000003</v>
      </c>
      <c r="N6" s="123">
        <f>J6*1.4</f>
        <v>2980.6</v>
      </c>
      <c r="O6" s="123">
        <f>J6*1.5</f>
        <v>3193.5</v>
      </c>
      <c r="P6" s="123">
        <f t="shared" ref="P6:P20" si="0">J6*1.6</f>
        <v>3406.4</v>
      </c>
      <c r="Q6" s="123">
        <f>J6*1.7</f>
        <v>3619.2999999999997</v>
      </c>
      <c r="R6" s="123">
        <f>J6*1.8</f>
        <v>3832.2000000000003</v>
      </c>
      <c r="S6" s="123">
        <f>J6*1.9</f>
        <v>4045.1</v>
      </c>
      <c r="T6" s="123">
        <f>J6*2</f>
        <v>4258</v>
      </c>
      <c r="U6" s="335">
        <v>120</v>
      </c>
      <c r="V6" s="336">
        <v>200</v>
      </c>
    </row>
    <row r="7" spans="1:22" ht="15" customHeight="1" thickBot="1" x14ac:dyDescent="0.3">
      <c r="A7" s="648">
        <v>1</v>
      </c>
      <c r="B7" s="321" t="s">
        <v>342</v>
      </c>
      <c r="C7" s="318">
        <f t="shared" ref="C7:C24" si="1">J7*0.3</f>
        <v>775.8</v>
      </c>
      <c r="D7" s="125">
        <f t="shared" ref="D7:D24" si="2">J7*0.4</f>
        <v>1034.4000000000001</v>
      </c>
      <c r="E7" s="125">
        <f t="shared" ref="E7:E24" si="3">J7*0.5</f>
        <v>1293</v>
      </c>
      <c r="F7" s="125">
        <f t="shared" ref="F7:F24" si="4">J7*0.6</f>
        <v>1551.6</v>
      </c>
      <c r="G7" s="125">
        <f t="shared" ref="G7:G24" si="5">J7*0.7</f>
        <v>1810.1999999999998</v>
      </c>
      <c r="H7" s="125">
        <f t="shared" ref="H7:H24" si="6">J7*0.8</f>
        <v>2068.8000000000002</v>
      </c>
      <c r="I7" s="125">
        <f t="shared" ref="I7:I24" si="7">J7*0.9</f>
        <v>2327.4</v>
      </c>
      <c r="J7" s="125">
        <v>2586</v>
      </c>
      <c r="K7" s="125">
        <f t="shared" ref="K7:K24" si="8">J7*1.1</f>
        <v>2844.6000000000004</v>
      </c>
      <c r="L7" s="125">
        <f t="shared" ref="L7:L24" si="9">J7*1.2</f>
        <v>3103.2</v>
      </c>
      <c r="M7" s="125">
        <f t="shared" ref="M7:M22" si="10">J7*1.3</f>
        <v>3361.8</v>
      </c>
      <c r="N7" s="125">
        <f t="shared" ref="N7:N22" si="11">J7*1.4</f>
        <v>3620.3999999999996</v>
      </c>
      <c r="O7" s="125"/>
      <c r="P7" s="125"/>
      <c r="Q7" s="125"/>
      <c r="R7" s="125"/>
      <c r="S7" s="125"/>
      <c r="T7" s="125"/>
      <c r="U7" s="337">
        <v>120</v>
      </c>
      <c r="V7" s="338">
        <v>140</v>
      </c>
    </row>
    <row r="8" spans="1:22" ht="15" customHeight="1" thickBot="1" x14ac:dyDescent="0.3">
      <c r="A8" s="649"/>
      <c r="B8" s="322" t="s">
        <v>343</v>
      </c>
      <c r="C8" s="245">
        <f t="shared" si="1"/>
        <v>775.8</v>
      </c>
      <c r="D8" s="252">
        <f t="shared" si="2"/>
        <v>1034.4000000000001</v>
      </c>
      <c r="E8" s="252">
        <f t="shared" si="3"/>
        <v>1293</v>
      </c>
      <c r="F8" s="252">
        <f t="shared" si="4"/>
        <v>1551.6</v>
      </c>
      <c r="G8" s="252">
        <f t="shared" si="5"/>
        <v>1810.1999999999998</v>
      </c>
      <c r="H8" s="252">
        <f t="shared" si="6"/>
        <v>2068.8000000000002</v>
      </c>
      <c r="I8" s="252">
        <f t="shared" si="7"/>
        <v>2327.4</v>
      </c>
      <c r="J8" s="125">
        <v>2586</v>
      </c>
      <c r="K8" s="252">
        <f t="shared" si="8"/>
        <v>2844.6000000000004</v>
      </c>
      <c r="L8" s="252">
        <f t="shared" si="9"/>
        <v>3103.2</v>
      </c>
      <c r="M8" s="252">
        <f t="shared" si="10"/>
        <v>3361.8</v>
      </c>
      <c r="N8" s="252">
        <f t="shared" si="11"/>
        <v>3620.3999999999996</v>
      </c>
      <c r="O8" s="252"/>
      <c r="P8" s="252"/>
      <c r="Q8" s="252"/>
      <c r="R8" s="252"/>
      <c r="S8" s="252"/>
      <c r="T8" s="252"/>
      <c r="U8" s="328">
        <v>120</v>
      </c>
      <c r="V8" s="330">
        <v>140</v>
      </c>
    </row>
    <row r="9" spans="1:22" ht="15" customHeight="1" thickBot="1" x14ac:dyDescent="0.3">
      <c r="A9" s="649"/>
      <c r="B9" s="322" t="s">
        <v>344</v>
      </c>
      <c r="C9" s="245">
        <f t="shared" si="1"/>
        <v>775.8</v>
      </c>
      <c r="D9" s="252">
        <f t="shared" si="2"/>
        <v>1034.4000000000001</v>
      </c>
      <c r="E9" s="252">
        <f t="shared" si="3"/>
        <v>1293</v>
      </c>
      <c r="F9" s="252">
        <f t="shared" si="4"/>
        <v>1551.6</v>
      </c>
      <c r="G9" s="252">
        <f t="shared" si="5"/>
        <v>1810.1999999999998</v>
      </c>
      <c r="H9" s="252">
        <f t="shared" si="6"/>
        <v>2068.8000000000002</v>
      </c>
      <c r="I9" s="252">
        <f t="shared" si="7"/>
        <v>2327.4</v>
      </c>
      <c r="J9" s="125">
        <v>2586</v>
      </c>
      <c r="K9" s="252">
        <f t="shared" si="8"/>
        <v>2844.6000000000004</v>
      </c>
      <c r="L9" s="252">
        <f t="shared" si="9"/>
        <v>3103.2</v>
      </c>
      <c r="M9" s="252">
        <f t="shared" si="10"/>
        <v>3361.8</v>
      </c>
      <c r="N9" s="252">
        <f t="shared" si="11"/>
        <v>3620.3999999999996</v>
      </c>
      <c r="O9" s="252"/>
      <c r="P9" s="252"/>
      <c r="Q9" s="252"/>
      <c r="R9" s="252"/>
      <c r="S9" s="252"/>
      <c r="T9" s="252"/>
      <c r="U9" s="328">
        <v>120</v>
      </c>
      <c r="V9" s="330">
        <v>135</v>
      </c>
    </row>
    <row r="10" spans="1:22" ht="15" customHeight="1" thickBot="1" x14ac:dyDescent="0.3">
      <c r="A10" s="649"/>
      <c r="B10" s="322" t="s">
        <v>345</v>
      </c>
      <c r="C10" s="245">
        <f t="shared" si="1"/>
        <v>775.8</v>
      </c>
      <c r="D10" s="252">
        <f t="shared" si="2"/>
        <v>1034.4000000000001</v>
      </c>
      <c r="E10" s="252">
        <f t="shared" si="3"/>
        <v>1293</v>
      </c>
      <c r="F10" s="252">
        <f t="shared" si="4"/>
        <v>1551.6</v>
      </c>
      <c r="G10" s="252">
        <f t="shared" si="5"/>
        <v>1810.1999999999998</v>
      </c>
      <c r="H10" s="252">
        <f t="shared" si="6"/>
        <v>2068.8000000000002</v>
      </c>
      <c r="I10" s="252">
        <f t="shared" si="7"/>
        <v>2327.4</v>
      </c>
      <c r="J10" s="125">
        <v>2586</v>
      </c>
      <c r="K10" s="252">
        <f t="shared" si="8"/>
        <v>2844.6000000000004</v>
      </c>
      <c r="L10" s="252">
        <f t="shared" si="9"/>
        <v>3103.2</v>
      </c>
      <c r="M10" s="252">
        <f t="shared" si="10"/>
        <v>3361.8</v>
      </c>
      <c r="N10" s="252">
        <f t="shared" si="11"/>
        <v>3620.3999999999996</v>
      </c>
      <c r="O10" s="252">
        <f t="shared" ref="O10:O20" si="12">J10*1.5</f>
        <v>3879</v>
      </c>
      <c r="P10" s="252">
        <f t="shared" si="0"/>
        <v>4137.6000000000004</v>
      </c>
      <c r="Q10" s="252">
        <f t="shared" ref="Q10:Q20" si="13">J10*1.7</f>
        <v>4396.2</v>
      </c>
      <c r="R10" s="252">
        <f t="shared" ref="R10:R20" si="14">J10*1.8</f>
        <v>4654.8</v>
      </c>
      <c r="S10" s="252">
        <f t="shared" ref="S10:S20" si="15">J10*1.9</f>
        <v>4913.3999999999996</v>
      </c>
      <c r="T10" s="252"/>
      <c r="U10" s="328">
        <v>120</v>
      </c>
      <c r="V10" s="329">
        <v>190</v>
      </c>
    </row>
    <row r="11" spans="1:22" ht="15" customHeight="1" thickBot="1" x14ac:dyDescent="0.3">
      <c r="A11" s="650"/>
      <c r="B11" s="323" t="s">
        <v>346</v>
      </c>
      <c r="C11" s="319">
        <f t="shared" si="1"/>
        <v>775.8</v>
      </c>
      <c r="D11" s="122">
        <f t="shared" si="2"/>
        <v>1034.4000000000001</v>
      </c>
      <c r="E11" s="122">
        <f t="shared" si="3"/>
        <v>1293</v>
      </c>
      <c r="F11" s="122">
        <f t="shared" si="4"/>
        <v>1551.6</v>
      </c>
      <c r="G11" s="122">
        <f t="shared" si="5"/>
        <v>1810.1999999999998</v>
      </c>
      <c r="H11" s="122">
        <f t="shared" si="6"/>
        <v>2068.8000000000002</v>
      </c>
      <c r="I11" s="122">
        <f t="shared" si="7"/>
        <v>2327.4</v>
      </c>
      <c r="J11" s="125">
        <v>2586</v>
      </c>
      <c r="K11" s="122">
        <f t="shared" si="8"/>
        <v>2844.6000000000004</v>
      </c>
      <c r="L11" s="122">
        <f t="shared" si="9"/>
        <v>3103.2</v>
      </c>
      <c r="M11" s="122">
        <f t="shared" si="10"/>
        <v>3361.8</v>
      </c>
      <c r="N11" s="122">
        <f t="shared" si="11"/>
        <v>3620.3999999999996</v>
      </c>
      <c r="O11" s="122"/>
      <c r="P11" s="122"/>
      <c r="Q11" s="122"/>
      <c r="R11" s="122"/>
      <c r="S11" s="122"/>
      <c r="T11" s="122"/>
      <c r="U11" s="333">
        <v>120</v>
      </c>
      <c r="V11" s="339">
        <v>135</v>
      </c>
    </row>
    <row r="12" spans="1:22" ht="15" customHeight="1" thickBot="1" x14ac:dyDescent="0.3">
      <c r="A12" s="648">
        <v>2</v>
      </c>
      <c r="B12" s="321" t="s">
        <v>347</v>
      </c>
      <c r="C12" s="318">
        <f t="shared" si="1"/>
        <v>1147.8</v>
      </c>
      <c r="D12" s="125">
        <f t="shared" si="2"/>
        <v>1530.4</v>
      </c>
      <c r="E12" s="125">
        <f t="shared" si="3"/>
        <v>1913</v>
      </c>
      <c r="F12" s="125">
        <f t="shared" si="4"/>
        <v>2295.6</v>
      </c>
      <c r="G12" s="125">
        <f t="shared" si="5"/>
        <v>2678.2</v>
      </c>
      <c r="H12" s="125">
        <f t="shared" si="6"/>
        <v>3060.8</v>
      </c>
      <c r="I12" s="125">
        <f t="shared" si="7"/>
        <v>3443.4</v>
      </c>
      <c r="J12" s="125">
        <v>3826</v>
      </c>
      <c r="K12" s="125">
        <f t="shared" si="8"/>
        <v>4208.6000000000004</v>
      </c>
      <c r="L12" s="125">
        <f t="shared" si="9"/>
        <v>4591.2</v>
      </c>
      <c r="M12" s="125">
        <f t="shared" si="10"/>
        <v>4973.8</v>
      </c>
      <c r="N12" s="125">
        <f t="shared" si="11"/>
        <v>5356.4</v>
      </c>
      <c r="O12" s="125"/>
      <c r="P12" s="125"/>
      <c r="Q12" s="125"/>
      <c r="R12" s="125"/>
      <c r="S12" s="125"/>
      <c r="T12" s="125"/>
      <c r="U12" s="337">
        <v>120</v>
      </c>
      <c r="V12" s="340">
        <v>140</v>
      </c>
    </row>
    <row r="13" spans="1:22" ht="15" customHeight="1" thickBot="1" x14ac:dyDescent="0.3">
      <c r="A13" s="649"/>
      <c r="B13" s="322" t="s">
        <v>348</v>
      </c>
      <c r="C13" s="245">
        <f t="shared" si="1"/>
        <v>1147.8</v>
      </c>
      <c r="D13" s="252">
        <f t="shared" si="2"/>
        <v>1530.4</v>
      </c>
      <c r="E13" s="252">
        <f t="shared" si="3"/>
        <v>1913</v>
      </c>
      <c r="F13" s="252">
        <f t="shared" si="4"/>
        <v>2295.6</v>
      </c>
      <c r="G13" s="252">
        <f t="shared" si="5"/>
        <v>2678.2</v>
      </c>
      <c r="H13" s="252">
        <f t="shared" si="6"/>
        <v>3060.8</v>
      </c>
      <c r="I13" s="252">
        <f t="shared" si="7"/>
        <v>3443.4</v>
      </c>
      <c r="J13" s="125">
        <v>3826</v>
      </c>
      <c r="K13" s="252">
        <f t="shared" si="8"/>
        <v>4208.6000000000004</v>
      </c>
      <c r="L13" s="252">
        <f t="shared" si="9"/>
        <v>4591.2</v>
      </c>
      <c r="M13" s="252">
        <f>J13*1.3</f>
        <v>4973.8</v>
      </c>
      <c r="N13" s="252">
        <f t="shared" si="11"/>
        <v>5356.4</v>
      </c>
      <c r="O13" s="252">
        <f t="shared" si="12"/>
        <v>5739</v>
      </c>
      <c r="P13" s="252">
        <f t="shared" si="0"/>
        <v>6121.6</v>
      </c>
      <c r="Q13" s="252">
        <f t="shared" si="13"/>
        <v>6504.2</v>
      </c>
      <c r="R13" s="252">
        <f t="shared" si="14"/>
        <v>6886.8</v>
      </c>
      <c r="S13" s="252">
        <f t="shared" si="15"/>
        <v>7269.4</v>
      </c>
      <c r="T13" s="252">
        <f t="shared" ref="T13:T19" si="16">J13*2</f>
        <v>7652</v>
      </c>
      <c r="U13" s="328">
        <v>120</v>
      </c>
      <c r="V13" s="329">
        <v>200</v>
      </c>
    </row>
    <row r="14" spans="1:22" ht="15" customHeight="1" thickBot="1" x14ac:dyDescent="0.3">
      <c r="A14" s="649"/>
      <c r="B14" s="322" t="s">
        <v>551</v>
      </c>
      <c r="C14" s="245">
        <f t="shared" si="1"/>
        <v>1147.8</v>
      </c>
      <c r="D14" s="252">
        <f t="shared" si="2"/>
        <v>1530.4</v>
      </c>
      <c r="E14" s="252">
        <f t="shared" si="3"/>
        <v>1913</v>
      </c>
      <c r="F14" s="252">
        <f t="shared" si="4"/>
        <v>2295.6</v>
      </c>
      <c r="G14" s="252">
        <f t="shared" si="5"/>
        <v>2678.2</v>
      </c>
      <c r="H14" s="252">
        <f t="shared" si="6"/>
        <v>3060.8</v>
      </c>
      <c r="I14" s="252">
        <f t="shared" si="7"/>
        <v>3443.4</v>
      </c>
      <c r="J14" s="125">
        <v>3826</v>
      </c>
      <c r="K14" s="252">
        <f t="shared" si="8"/>
        <v>4208.6000000000004</v>
      </c>
      <c r="L14" s="252">
        <f t="shared" si="9"/>
        <v>4591.2</v>
      </c>
      <c r="M14" s="252">
        <f t="shared" si="10"/>
        <v>4973.8</v>
      </c>
      <c r="N14" s="252"/>
      <c r="O14" s="252"/>
      <c r="P14" s="252"/>
      <c r="Q14" s="252"/>
      <c r="R14" s="252"/>
      <c r="S14" s="252"/>
      <c r="T14" s="252"/>
      <c r="U14" s="328">
        <v>120</v>
      </c>
      <c r="V14" s="330">
        <v>130</v>
      </c>
    </row>
    <row r="15" spans="1:22" ht="15" customHeight="1" thickBot="1" x14ac:dyDescent="0.3">
      <c r="A15" s="649"/>
      <c r="B15" s="322" t="s">
        <v>349</v>
      </c>
      <c r="C15" s="245">
        <f t="shared" si="1"/>
        <v>1147.8</v>
      </c>
      <c r="D15" s="252">
        <f t="shared" si="2"/>
        <v>1530.4</v>
      </c>
      <c r="E15" s="252">
        <f t="shared" si="3"/>
        <v>1913</v>
      </c>
      <c r="F15" s="252">
        <f t="shared" si="4"/>
        <v>2295.6</v>
      </c>
      <c r="G15" s="252">
        <f t="shared" si="5"/>
        <v>2678.2</v>
      </c>
      <c r="H15" s="252">
        <f t="shared" si="6"/>
        <v>3060.8</v>
      </c>
      <c r="I15" s="252">
        <f t="shared" si="7"/>
        <v>3443.4</v>
      </c>
      <c r="J15" s="125">
        <v>3826</v>
      </c>
      <c r="K15" s="252">
        <f t="shared" si="8"/>
        <v>4208.6000000000004</v>
      </c>
      <c r="L15" s="252">
        <f t="shared" si="9"/>
        <v>4591.2</v>
      </c>
      <c r="M15" s="252">
        <f t="shared" si="10"/>
        <v>4973.8</v>
      </c>
      <c r="N15" s="252">
        <f t="shared" si="11"/>
        <v>5356.4</v>
      </c>
      <c r="O15" s="252">
        <f t="shared" si="12"/>
        <v>5739</v>
      </c>
      <c r="P15" s="252">
        <f t="shared" si="0"/>
        <v>6121.6</v>
      </c>
      <c r="Q15" s="252">
        <f t="shared" si="13"/>
        <v>6504.2</v>
      </c>
      <c r="R15" s="252">
        <f t="shared" si="14"/>
        <v>6886.8</v>
      </c>
      <c r="S15" s="252">
        <f t="shared" si="15"/>
        <v>7269.4</v>
      </c>
      <c r="T15" s="252">
        <f t="shared" si="16"/>
        <v>7652</v>
      </c>
      <c r="U15" s="328">
        <v>120</v>
      </c>
      <c r="V15" s="329">
        <v>200</v>
      </c>
    </row>
    <row r="16" spans="1:22" ht="15" customHeight="1" thickBot="1" x14ac:dyDescent="0.3">
      <c r="A16" s="650"/>
      <c r="B16" s="323" t="s">
        <v>350</v>
      </c>
      <c r="C16" s="319">
        <f t="shared" si="1"/>
        <v>1147.8</v>
      </c>
      <c r="D16" s="122">
        <f t="shared" si="2"/>
        <v>1530.4</v>
      </c>
      <c r="E16" s="122">
        <f t="shared" si="3"/>
        <v>1913</v>
      </c>
      <c r="F16" s="122">
        <f t="shared" si="4"/>
        <v>2295.6</v>
      </c>
      <c r="G16" s="122">
        <f t="shared" si="5"/>
        <v>2678.2</v>
      </c>
      <c r="H16" s="122">
        <f t="shared" si="6"/>
        <v>3060.8</v>
      </c>
      <c r="I16" s="122">
        <f t="shared" si="7"/>
        <v>3443.4</v>
      </c>
      <c r="J16" s="125">
        <v>3826</v>
      </c>
      <c r="K16" s="122">
        <f t="shared" si="8"/>
        <v>4208.6000000000004</v>
      </c>
      <c r="L16" s="122">
        <f t="shared" si="9"/>
        <v>4591.2</v>
      </c>
      <c r="M16" s="122">
        <f t="shared" si="10"/>
        <v>4973.8</v>
      </c>
      <c r="N16" s="122">
        <f t="shared" si="11"/>
        <v>5356.4</v>
      </c>
      <c r="O16" s="122"/>
      <c r="P16" s="122"/>
      <c r="Q16" s="122"/>
      <c r="R16" s="122"/>
      <c r="S16" s="122"/>
      <c r="T16" s="122"/>
      <c r="U16" s="333">
        <v>120</v>
      </c>
      <c r="V16" s="341">
        <v>140</v>
      </c>
    </row>
    <row r="17" spans="1:22" ht="15" customHeight="1" x14ac:dyDescent="0.25">
      <c r="A17" s="652">
        <v>3</v>
      </c>
      <c r="B17" s="324" t="s">
        <v>552</v>
      </c>
      <c r="C17" s="318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658" t="s">
        <v>557</v>
      </c>
      <c r="V17" s="659"/>
    </row>
    <row r="18" spans="1:22" ht="15.75" customHeight="1" x14ac:dyDescent="0.25">
      <c r="A18" s="649"/>
      <c r="B18" s="322" t="s">
        <v>351</v>
      </c>
      <c r="C18" s="245">
        <f t="shared" si="1"/>
        <v>1387.2</v>
      </c>
      <c r="D18" s="252">
        <f t="shared" si="2"/>
        <v>1849.6000000000001</v>
      </c>
      <c r="E18" s="252">
        <f t="shared" si="3"/>
        <v>2312</v>
      </c>
      <c r="F18" s="252">
        <f t="shared" si="4"/>
        <v>2774.4</v>
      </c>
      <c r="G18" s="252">
        <f t="shared" si="5"/>
        <v>3236.7999999999997</v>
      </c>
      <c r="H18" s="252">
        <f t="shared" si="6"/>
        <v>3699.2000000000003</v>
      </c>
      <c r="I18" s="252">
        <f t="shared" si="7"/>
        <v>4161.6000000000004</v>
      </c>
      <c r="J18" s="252">
        <v>4624</v>
      </c>
      <c r="K18" s="252">
        <f t="shared" si="8"/>
        <v>5086.4000000000005</v>
      </c>
      <c r="L18" s="252">
        <f t="shared" si="9"/>
        <v>5548.8</v>
      </c>
      <c r="M18" s="252">
        <f t="shared" si="10"/>
        <v>6011.2</v>
      </c>
      <c r="N18" s="252">
        <f t="shared" si="11"/>
        <v>6473.5999999999995</v>
      </c>
      <c r="O18" s="252">
        <f t="shared" si="12"/>
        <v>6936</v>
      </c>
      <c r="P18" s="252">
        <f t="shared" si="0"/>
        <v>7398.4000000000005</v>
      </c>
      <c r="Q18" s="252">
        <f t="shared" si="13"/>
        <v>7860.8</v>
      </c>
      <c r="R18" s="252">
        <f t="shared" si="14"/>
        <v>8323.2000000000007</v>
      </c>
      <c r="S18" s="252"/>
      <c r="T18" s="252"/>
      <c r="U18" s="328">
        <v>120</v>
      </c>
      <c r="V18" s="331">
        <v>180</v>
      </c>
    </row>
    <row r="19" spans="1:22" ht="15.75" customHeight="1" x14ac:dyDescent="0.25">
      <c r="A19" s="649"/>
      <c r="B19" s="322" t="s">
        <v>352</v>
      </c>
      <c r="C19" s="245">
        <f t="shared" si="1"/>
        <v>1387.2</v>
      </c>
      <c r="D19" s="252">
        <f t="shared" si="2"/>
        <v>1849.6000000000001</v>
      </c>
      <c r="E19" s="252">
        <f t="shared" si="3"/>
        <v>2312</v>
      </c>
      <c r="F19" s="252">
        <f t="shared" si="4"/>
        <v>2774.4</v>
      </c>
      <c r="G19" s="252">
        <f t="shared" si="5"/>
        <v>3236.7999999999997</v>
      </c>
      <c r="H19" s="252">
        <f t="shared" si="6"/>
        <v>3699.2000000000003</v>
      </c>
      <c r="I19" s="252">
        <f t="shared" si="7"/>
        <v>4161.6000000000004</v>
      </c>
      <c r="J19" s="252">
        <v>4624</v>
      </c>
      <c r="K19" s="252">
        <f t="shared" si="8"/>
        <v>5086.4000000000005</v>
      </c>
      <c r="L19" s="252">
        <f t="shared" si="9"/>
        <v>5548.8</v>
      </c>
      <c r="M19" s="252">
        <f t="shared" si="10"/>
        <v>6011.2</v>
      </c>
      <c r="N19" s="252">
        <f t="shared" si="11"/>
        <v>6473.5999999999995</v>
      </c>
      <c r="O19" s="252">
        <f t="shared" si="12"/>
        <v>6936</v>
      </c>
      <c r="P19" s="252">
        <f t="shared" si="0"/>
        <v>7398.4000000000005</v>
      </c>
      <c r="Q19" s="252">
        <f t="shared" si="13"/>
        <v>7860.8</v>
      </c>
      <c r="R19" s="252">
        <f t="shared" si="14"/>
        <v>8323.2000000000007</v>
      </c>
      <c r="S19" s="252">
        <f t="shared" si="15"/>
        <v>8785.6</v>
      </c>
      <c r="T19" s="252">
        <f t="shared" si="16"/>
        <v>9248</v>
      </c>
      <c r="U19" s="328">
        <v>120</v>
      </c>
      <c r="V19" s="332">
        <v>200</v>
      </c>
    </row>
    <row r="20" spans="1:22" ht="15" customHeight="1" thickBot="1" x14ac:dyDescent="0.3">
      <c r="A20" s="650"/>
      <c r="B20" s="325" t="s">
        <v>353</v>
      </c>
      <c r="C20" s="319">
        <f t="shared" si="1"/>
        <v>1387.2</v>
      </c>
      <c r="D20" s="122">
        <f t="shared" si="2"/>
        <v>1849.6000000000001</v>
      </c>
      <c r="E20" s="122">
        <f t="shared" si="3"/>
        <v>2312</v>
      </c>
      <c r="F20" s="122">
        <f t="shared" si="4"/>
        <v>2774.4</v>
      </c>
      <c r="G20" s="122">
        <f t="shared" si="5"/>
        <v>3236.7999999999997</v>
      </c>
      <c r="H20" s="122">
        <f t="shared" si="6"/>
        <v>3699.2000000000003</v>
      </c>
      <c r="I20" s="122">
        <f t="shared" si="7"/>
        <v>4161.6000000000004</v>
      </c>
      <c r="J20" s="252">
        <v>4624</v>
      </c>
      <c r="K20" s="122">
        <f t="shared" si="8"/>
        <v>5086.4000000000005</v>
      </c>
      <c r="L20" s="122">
        <f t="shared" si="9"/>
        <v>5548.8</v>
      </c>
      <c r="M20" s="122">
        <f t="shared" si="10"/>
        <v>6011.2</v>
      </c>
      <c r="N20" s="122">
        <f t="shared" si="11"/>
        <v>6473.5999999999995</v>
      </c>
      <c r="O20" s="122">
        <f t="shared" si="12"/>
        <v>6936</v>
      </c>
      <c r="P20" s="122">
        <f t="shared" si="0"/>
        <v>7398.4000000000005</v>
      </c>
      <c r="Q20" s="122">
        <f t="shared" si="13"/>
        <v>7860.8</v>
      </c>
      <c r="R20" s="122">
        <f t="shared" si="14"/>
        <v>8323.2000000000007</v>
      </c>
      <c r="S20" s="122">
        <f t="shared" si="15"/>
        <v>8785.6</v>
      </c>
      <c r="T20" s="122"/>
      <c r="U20" s="333">
        <v>120</v>
      </c>
      <c r="V20" s="334">
        <v>190</v>
      </c>
    </row>
    <row r="21" spans="1:22" ht="15" customHeight="1" thickBot="1" x14ac:dyDescent="0.3">
      <c r="A21" s="648">
        <v>4</v>
      </c>
      <c r="B21" s="321" t="s">
        <v>553</v>
      </c>
      <c r="C21" s="318">
        <f t="shared" si="1"/>
        <v>1752.6</v>
      </c>
      <c r="D21" s="125">
        <f t="shared" si="2"/>
        <v>2336.8000000000002</v>
      </c>
      <c r="E21" s="125">
        <f t="shared" si="3"/>
        <v>2921</v>
      </c>
      <c r="F21" s="125">
        <f t="shared" si="4"/>
        <v>3505.2</v>
      </c>
      <c r="G21" s="125">
        <f t="shared" si="5"/>
        <v>4089.3999999999996</v>
      </c>
      <c r="H21" s="125">
        <f t="shared" si="6"/>
        <v>4673.6000000000004</v>
      </c>
      <c r="I21" s="125">
        <f t="shared" si="7"/>
        <v>5257.8</v>
      </c>
      <c r="J21" s="125">
        <v>5842</v>
      </c>
      <c r="K21" s="125">
        <f t="shared" si="8"/>
        <v>6426.2000000000007</v>
      </c>
      <c r="L21" s="125">
        <f t="shared" si="9"/>
        <v>7010.4</v>
      </c>
      <c r="M21" s="125">
        <f t="shared" si="10"/>
        <v>7594.6</v>
      </c>
      <c r="N21" s="125"/>
      <c r="O21" s="125"/>
      <c r="P21" s="125"/>
      <c r="Q21" s="125"/>
      <c r="R21" s="125"/>
      <c r="S21" s="125"/>
      <c r="T21" s="125"/>
      <c r="U21" s="337">
        <v>120</v>
      </c>
      <c r="V21" s="342">
        <v>130</v>
      </c>
    </row>
    <row r="22" spans="1:22" ht="15" customHeight="1" thickBot="1" x14ac:dyDescent="0.3">
      <c r="A22" s="649"/>
      <c r="B22" s="322" t="s">
        <v>354</v>
      </c>
      <c r="C22" s="245">
        <f t="shared" si="1"/>
        <v>1752.6</v>
      </c>
      <c r="D22" s="252">
        <f t="shared" si="2"/>
        <v>2336.8000000000002</v>
      </c>
      <c r="E22" s="252">
        <f t="shared" si="3"/>
        <v>2921</v>
      </c>
      <c r="F22" s="252">
        <f t="shared" si="4"/>
        <v>3505.2</v>
      </c>
      <c r="G22" s="252">
        <f t="shared" si="5"/>
        <v>4089.3999999999996</v>
      </c>
      <c r="H22" s="252">
        <f t="shared" si="6"/>
        <v>4673.6000000000004</v>
      </c>
      <c r="I22" s="252">
        <f t="shared" si="7"/>
        <v>5257.8</v>
      </c>
      <c r="J22" s="125">
        <v>5842</v>
      </c>
      <c r="K22" s="252">
        <f t="shared" si="8"/>
        <v>6426.2000000000007</v>
      </c>
      <c r="L22" s="252">
        <f t="shared" si="9"/>
        <v>7010.4</v>
      </c>
      <c r="M22" s="252">
        <f t="shared" si="10"/>
        <v>7594.6</v>
      </c>
      <c r="N22" s="252">
        <f t="shared" si="11"/>
        <v>8178.7999999999993</v>
      </c>
      <c r="O22" s="252"/>
      <c r="P22" s="252"/>
      <c r="Q22" s="252"/>
      <c r="R22" s="252"/>
      <c r="S22" s="252"/>
      <c r="T22" s="252"/>
      <c r="U22" s="328">
        <v>120</v>
      </c>
      <c r="V22" s="332">
        <v>135</v>
      </c>
    </row>
    <row r="23" spans="1:22" ht="15" customHeight="1" thickBot="1" x14ac:dyDescent="0.3">
      <c r="A23" s="649"/>
      <c r="B23" s="322" t="s">
        <v>355</v>
      </c>
      <c r="C23" s="245">
        <f t="shared" si="1"/>
        <v>1752.6</v>
      </c>
      <c r="D23" s="252">
        <f t="shared" si="2"/>
        <v>2336.8000000000002</v>
      </c>
      <c r="E23" s="252">
        <f t="shared" si="3"/>
        <v>2921</v>
      </c>
      <c r="F23" s="252">
        <f t="shared" si="4"/>
        <v>3505.2</v>
      </c>
      <c r="G23" s="252">
        <f t="shared" si="5"/>
        <v>4089.3999999999996</v>
      </c>
      <c r="H23" s="252">
        <f t="shared" si="6"/>
        <v>4673.6000000000004</v>
      </c>
      <c r="I23" s="252">
        <f t="shared" si="7"/>
        <v>5257.8</v>
      </c>
      <c r="J23" s="125">
        <v>5842</v>
      </c>
      <c r="K23" s="252">
        <f t="shared" si="8"/>
        <v>6426.2000000000007</v>
      </c>
      <c r="L23" s="252"/>
      <c r="M23" s="252"/>
      <c r="N23" s="252"/>
      <c r="O23" s="252"/>
      <c r="P23" s="252"/>
      <c r="Q23" s="252"/>
      <c r="R23" s="252"/>
      <c r="S23" s="252"/>
      <c r="T23" s="252"/>
      <c r="U23" s="328">
        <v>120</v>
      </c>
      <c r="V23" s="332">
        <v>105</v>
      </c>
    </row>
    <row r="24" spans="1:22" ht="15" customHeight="1" thickBot="1" x14ac:dyDescent="0.3">
      <c r="A24" s="650"/>
      <c r="B24" s="323" t="s">
        <v>554</v>
      </c>
      <c r="C24" s="319">
        <f t="shared" si="1"/>
        <v>1752.6</v>
      </c>
      <c r="D24" s="122">
        <f t="shared" si="2"/>
        <v>2336.8000000000002</v>
      </c>
      <c r="E24" s="122">
        <f t="shared" si="3"/>
        <v>2921</v>
      </c>
      <c r="F24" s="122">
        <f t="shared" si="4"/>
        <v>3505.2</v>
      </c>
      <c r="G24" s="122">
        <f t="shared" si="5"/>
        <v>4089.3999999999996</v>
      </c>
      <c r="H24" s="122">
        <f t="shared" si="6"/>
        <v>4673.6000000000004</v>
      </c>
      <c r="I24" s="122">
        <f t="shared" si="7"/>
        <v>5257.8</v>
      </c>
      <c r="J24" s="125">
        <v>5842</v>
      </c>
      <c r="K24" s="122">
        <f t="shared" si="8"/>
        <v>6426.2000000000007</v>
      </c>
      <c r="L24" s="122">
        <f t="shared" si="9"/>
        <v>7010.4</v>
      </c>
      <c r="M24" s="122"/>
      <c r="N24" s="122"/>
      <c r="O24" s="122"/>
      <c r="P24" s="122"/>
      <c r="Q24" s="122"/>
      <c r="R24" s="122"/>
      <c r="S24" s="122"/>
      <c r="T24" s="122"/>
      <c r="U24" s="333">
        <v>120</v>
      </c>
      <c r="V24" s="334">
        <v>120</v>
      </c>
    </row>
    <row r="26" spans="1:22" ht="15.75" x14ac:dyDescent="0.25">
      <c r="A26" s="645" t="s">
        <v>27</v>
      </c>
      <c r="B26" s="645"/>
      <c r="C26" s="645"/>
      <c r="D26" s="645"/>
      <c r="E26" s="645"/>
      <c r="F26" s="645"/>
      <c r="G26" s="645"/>
      <c r="H26" s="645"/>
      <c r="I26" s="645"/>
      <c r="J26" s="645"/>
      <c r="K26" s="645"/>
      <c r="L26" s="645"/>
      <c r="M26" s="645"/>
      <c r="N26" s="645"/>
      <c r="O26" s="645"/>
      <c r="P26" s="645"/>
      <c r="Q26" s="645"/>
    </row>
    <row r="27" spans="1:22" ht="15.75" x14ac:dyDescent="0.25">
      <c r="A27" s="651" t="s">
        <v>264</v>
      </c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</row>
    <row r="28" spans="1:22" ht="15.75" x14ac:dyDescent="0.25">
      <c r="A28" s="656" t="s">
        <v>265</v>
      </c>
      <c r="B28" s="656"/>
      <c r="C28" s="656"/>
      <c r="D28" s="656"/>
      <c r="E28" s="656"/>
      <c r="F28" s="656"/>
      <c r="G28" s="656"/>
      <c r="H28" s="656"/>
      <c r="I28" s="656"/>
      <c r="J28" s="656"/>
      <c r="K28" s="656"/>
      <c r="L28" s="656"/>
      <c r="M28" s="656"/>
      <c r="N28" s="656"/>
      <c r="O28" s="656"/>
      <c r="P28" s="656"/>
      <c r="Q28" s="656"/>
    </row>
    <row r="29" spans="1:22" ht="15.75" x14ac:dyDescent="0.25">
      <c r="A29" s="253" t="s">
        <v>266</v>
      </c>
      <c r="B29" s="253"/>
      <c r="C29" s="253"/>
      <c r="D29" s="253"/>
      <c r="E29" s="253"/>
      <c r="F29" s="253"/>
      <c r="G29" s="253"/>
      <c r="H29" s="253"/>
      <c r="I29" s="253"/>
    </row>
    <row r="30" spans="1:22" ht="15.75" customHeight="1" x14ac:dyDescent="0.25">
      <c r="A30" s="644" t="s">
        <v>267</v>
      </c>
      <c r="B30" s="644"/>
      <c r="C30" s="644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44"/>
      <c r="O30" s="644"/>
      <c r="P30" s="644"/>
      <c r="Q30" s="644"/>
      <c r="R30" s="644"/>
      <c r="S30" s="644"/>
      <c r="T30" s="644"/>
    </row>
    <row r="31" spans="1:22" ht="15.75" customHeight="1" x14ac:dyDescent="0.25">
      <c r="A31" t="s">
        <v>570</v>
      </c>
      <c r="K31" s="383"/>
    </row>
    <row r="33" spans="1:20" ht="21" x14ac:dyDescent="0.35">
      <c r="A33" s="68" t="s">
        <v>16</v>
      </c>
      <c r="R33" s="11"/>
      <c r="S33" s="248"/>
      <c r="T33" s="248"/>
    </row>
    <row r="34" spans="1:20" ht="21" x14ac:dyDescent="0.35">
      <c r="B34" s="382" t="s">
        <v>569</v>
      </c>
      <c r="R34" s="11"/>
      <c r="S34" s="248"/>
      <c r="T34" s="248"/>
    </row>
    <row r="35" spans="1:20" x14ac:dyDescent="0.25">
      <c r="R35" s="11"/>
      <c r="S35" s="248"/>
      <c r="T35" s="248"/>
    </row>
    <row r="36" spans="1:20" ht="15.75" x14ac:dyDescent="0.25"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</row>
    <row r="37" spans="1:20" ht="15.75" customHeight="1" x14ac:dyDescent="0.25"/>
    <row r="38" spans="1:20" ht="15.75" customHeight="1" x14ac:dyDescent="0.25">
      <c r="L38" s="11"/>
      <c r="M38" s="11"/>
      <c r="N38" s="11"/>
      <c r="O38" s="11"/>
      <c r="P38" s="11"/>
      <c r="Q38" s="11"/>
      <c r="R38" s="11"/>
      <c r="S38" s="248"/>
      <c r="T38" s="248"/>
    </row>
  </sheetData>
  <mergeCells count="14">
    <mergeCell ref="U17:V17"/>
    <mergeCell ref="A28:Q28"/>
    <mergeCell ref="A30:T30"/>
    <mergeCell ref="A1:T1"/>
    <mergeCell ref="A3:S3"/>
    <mergeCell ref="B4:B5"/>
    <mergeCell ref="A26:Q26"/>
    <mergeCell ref="A27:Q27"/>
    <mergeCell ref="A4:A5"/>
    <mergeCell ref="A7:A11"/>
    <mergeCell ref="A12:A16"/>
    <mergeCell ref="C4:T4"/>
    <mergeCell ref="A17:A20"/>
    <mergeCell ref="A21:A24"/>
  </mergeCells>
  <pageMargins left="0.25" right="0.25" top="0.75" bottom="0.75" header="0.3" footer="0.3"/>
  <pageSetup paperSize="9" scale="8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8"/>
  <sheetViews>
    <sheetView topLeftCell="C1" workbookViewId="0">
      <selection sqref="A1:V1"/>
    </sheetView>
  </sheetViews>
  <sheetFormatPr defaultRowHeight="15" x14ac:dyDescent="0.25"/>
  <cols>
    <col min="2" max="2" width="19.28515625" customWidth="1"/>
    <col min="3" max="3" width="6.7109375" customWidth="1"/>
    <col min="4" max="4" width="6.5703125" customWidth="1"/>
    <col min="5" max="7" width="6.7109375" customWidth="1"/>
    <col min="8" max="25" width="6.5703125" customWidth="1"/>
    <col min="26" max="26" width="13.85546875" customWidth="1"/>
    <col min="27" max="27" width="11.7109375" customWidth="1"/>
  </cols>
  <sheetData>
    <row r="1" spans="1:27" ht="18" x14ac:dyDescent="0.25">
      <c r="A1" s="516" t="s">
        <v>279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</row>
    <row r="2" spans="1:27" ht="21" x14ac:dyDescent="0.35">
      <c r="U2" s="483"/>
      <c r="V2" s="483"/>
    </row>
    <row r="3" spans="1:27" ht="16.5" thickBot="1" x14ac:dyDescent="0.3">
      <c r="A3" s="604" t="s">
        <v>281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  <c r="U3" s="604"/>
      <c r="V3" s="604"/>
    </row>
    <row r="4" spans="1:27" ht="16.5" thickBot="1" x14ac:dyDescent="0.3">
      <c r="A4" s="557"/>
      <c r="B4" s="670" t="s">
        <v>24</v>
      </c>
      <c r="C4" s="661" t="s">
        <v>25</v>
      </c>
      <c r="D4" s="662"/>
      <c r="E4" s="662"/>
      <c r="F4" s="662"/>
      <c r="G4" s="662"/>
      <c r="H4" s="662"/>
      <c r="I4" s="662"/>
      <c r="J4" s="662"/>
      <c r="K4" s="662"/>
      <c r="L4" s="662"/>
      <c r="M4" s="662"/>
      <c r="N4" s="662"/>
      <c r="O4" s="662"/>
      <c r="P4" s="662"/>
      <c r="Q4" s="662"/>
      <c r="R4" s="662"/>
      <c r="S4" s="662"/>
      <c r="T4" s="662"/>
      <c r="U4" s="662"/>
      <c r="V4" s="662"/>
      <c r="W4" s="662"/>
      <c r="X4" s="662"/>
      <c r="Y4" s="663"/>
    </row>
    <row r="5" spans="1:27" ht="45.75" thickBot="1" x14ac:dyDescent="0.3">
      <c r="A5" s="646"/>
      <c r="B5" s="671"/>
      <c r="C5" s="346">
        <v>0.3</v>
      </c>
      <c r="D5" s="346">
        <v>0.4</v>
      </c>
      <c r="E5" s="346">
        <v>0.5</v>
      </c>
      <c r="F5" s="346">
        <v>0.6</v>
      </c>
      <c r="G5" s="346">
        <v>0.7</v>
      </c>
      <c r="H5" s="346">
        <v>0.8</v>
      </c>
      <c r="I5" s="346">
        <v>0.9</v>
      </c>
      <c r="J5" s="346">
        <v>1</v>
      </c>
      <c r="K5" s="346">
        <v>1.1000000000000001</v>
      </c>
      <c r="L5" s="346">
        <v>1.2</v>
      </c>
      <c r="M5" s="347">
        <v>1.3</v>
      </c>
      <c r="N5" s="347">
        <v>1.4</v>
      </c>
      <c r="O5" s="347">
        <v>1.5</v>
      </c>
      <c r="P5" s="347">
        <v>1.6</v>
      </c>
      <c r="Q5" s="347">
        <v>1.7</v>
      </c>
      <c r="R5" s="347">
        <v>1.8</v>
      </c>
      <c r="S5" s="347">
        <v>1.9</v>
      </c>
      <c r="T5" s="347">
        <v>2</v>
      </c>
      <c r="U5" s="347">
        <v>2.1</v>
      </c>
      <c r="V5" s="347">
        <v>2.2000000000000002</v>
      </c>
      <c r="W5" s="347">
        <v>2.2999999999999998</v>
      </c>
      <c r="X5" s="347">
        <v>2.4</v>
      </c>
      <c r="Y5" s="348">
        <v>2.5</v>
      </c>
      <c r="Z5" s="312" t="s">
        <v>555</v>
      </c>
      <c r="AA5" s="301" t="s">
        <v>556</v>
      </c>
    </row>
    <row r="6" spans="1:27" ht="16.5" thickBot="1" x14ac:dyDescent="0.3">
      <c r="A6" s="327">
        <v>0</v>
      </c>
      <c r="B6" s="350" t="s">
        <v>26</v>
      </c>
      <c r="C6" s="317">
        <f>J6*0.3</f>
        <v>1095</v>
      </c>
      <c r="D6" s="123">
        <f>J6*0.4</f>
        <v>1460</v>
      </c>
      <c r="E6" s="123">
        <f>J6*0.5</f>
        <v>1825</v>
      </c>
      <c r="F6" s="123">
        <f>J6*0.6</f>
        <v>2190</v>
      </c>
      <c r="G6" s="123">
        <f>J6*0.7</f>
        <v>2555</v>
      </c>
      <c r="H6" s="123">
        <f>J6*0.8</f>
        <v>2920</v>
      </c>
      <c r="I6" s="123">
        <f>J6*0.9</f>
        <v>3285</v>
      </c>
      <c r="J6" s="123">
        <v>3650</v>
      </c>
      <c r="K6" s="123">
        <f>J6*1.1</f>
        <v>4015.0000000000005</v>
      </c>
      <c r="L6" s="123">
        <f>J6*1.2</f>
        <v>4380</v>
      </c>
      <c r="M6" s="123">
        <f>J6*1.3</f>
        <v>4745</v>
      </c>
      <c r="N6" s="123">
        <f>J6*1.4</f>
        <v>5110</v>
      </c>
      <c r="O6" s="123">
        <f>J6*1.5</f>
        <v>5475</v>
      </c>
      <c r="P6" s="123">
        <f t="shared" ref="P6:P24" si="0">J6*1.6</f>
        <v>5840</v>
      </c>
      <c r="Q6" s="123">
        <f>J6*1.7</f>
        <v>6205</v>
      </c>
      <c r="R6" s="123">
        <f>J6*1.8</f>
        <v>6570</v>
      </c>
      <c r="S6" s="123">
        <f>J6*1.9</f>
        <v>6935</v>
      </c>
      <c r="T6" s="123">
        <f>J6*2</f>
        <v>7300</v>
      </c>
      <c r="U6" s="123">
        <f>J6*2.1</f>
        <v>7665</v>
      </c>
      <c r="V6" s="123">
        <f>J6*2.2</f>
        <v>8030.0000000000009</v>
      </c>
      <c r="W6" s="123">
        <f>J6*2.3</f>
        <v>8395</v>
      </c>
      <c r="X6" s="123">
        <f>J6*2.4</f>
        <v>8760</v>
      </c>
      <c r="Y6" s="124">
        <f>J6*2.5</f>
        <v>9125</v>
      </c>
      <c r="Z6" s="335">
        <v>230</v>
      </c>
      <c r="AA6" s="349">
        <v>250</v>
      </c>
    </row>
    <row r="7" spans="1:27" ht="15" customHeight="1" thickBot="1" x14ac:dyDescent="0.3">
      <c r="A7" s="672">
        <v>1</v>
      </c>
      <c r="B7" s="351" t="s">
        <v>342</v>
      </c>
      <c r="C7" s="318">
        <f t="shared" ref="C7:C24" si="1">J7*0.3</f>
        <v>1341.8999999999999</v>
      </c>
      <c r="D7" s="125">
        <f t="shared" ref="D7:D24" si="2">J7*0.4</f>
        <v>1789.2</v>
      </c>
      <c r="E7" s="125">
        <f t="shared" ref="E7:E24" si="3">J7*0.5</f>
        <v>2236.5</v>
      </c>
      <c r="F7" s="125">
        <f t="shared" ref="F7:F24" si="4">J7*0.6</f>
        <v>2683.7999999999997</v>
      </c>
      <c r="G7" s="125">
        <f t="shared" ref="G7:G24" si="5">J7*0.7</f>
        <v>3131.1</v>
      </c>
      <c r="H7" s="125">
        <f t="shared" ref="H7:H24" si="6">J7*0.8</f>
        <v>3578.4</v>
      </c>
      <c r="I7" s="125">
        <f t="shared" ref="I7:I24" si="7">J7*0.9</f>
        <v>4025.7000000000003</v>
      </c>
      <c r="J7" s="125">
        <v>4473</v>
      </c>
      <c r="K7" s="125">
        <f t="shared" ref="K7:K24" si="8">J7*1.1</f>
        <v>4920.3</v>
      </c>
      <c r="L7" s="125">
        <f t="shared" ref="L7:L24" si="9">J7*1.2</f>
        <v>5367.5999999999995</v>
      </c>
      <c r="M7" s="125">
        <f t="shared" ref="M7:M24" si="10">J7*1.3</f>
        <v>5814.9000000000005</v>
      </c>
      <c r="N7" s="125">
        <f t="shared" ref="N7:N24" si="11">J7*1.4</f>
        <v>6262.2</v>
      </c>
      <c r="O7" s="125">
        <f t="shared" ref="O7:O24" si="12">J7*1.5</f>
        <v>6709.5</v>
      </c>
      <c r="P7" s="125">
        <f t="shared" si="0"/>
        <v>7156.8</v>
      </c>
      <c r="Q7" s="125">
        <f t="shared" ref="Q7:Q24" si="13">J7*1.7</f>
        <v>7604.0999999999995</v>
      </c>
      <c r="R7" s="125">
        <f t="shared" ref="R7:R24" si="14">J7*1.8</f>
        <v>8051.4000000000005</v>
      </c>
      <c r="S7" s="125">
        <f t="shared" ref="S7:S14" si="15">J7*1.9</f>
        <v>8498.6999999999989</v>
      </c>
      <c r="T7" s="125">
        <f t="shared" ref="T7:T14" si="16">J7*2</f>
        <v>8946</v>
      </c>
      <c r="U7" s="125">
        <f t="shared" ref="U7:U14" si="17">J7*2.1</f>
        <v>9393.3000000000011</v>
      </c>
      <c r="V7" s="125">
        <f t="shared" ref="V7:V17" si="18">J7*2.2</f>
        <v>9840.6</v>
      </c>
      <c r="W7" s="125">
        <f t="shared" ref="W7:W24" si="19">J7*2.3</f>
        <v>10287.9</v>
      </c>
      <c r="X7" s="125">
        <f t="shared" ref="X7:X24" si="20">J7*2.4</f>
        <v>10735.199999999999</v>
      </c>
      <c r="Y7" s="126">
        <f t="shared" ref="Y7:Y24" si="21">J7*2.5</f>
        <v>11182.5</v>
      </c>
      <c r="Z7" s="337">
        <v>230</v>
      </c>
      <c r="AA7" s="338">
        <v>250</v>
      </c>
    </row>
    <row r="8" spans="1:27" ht="15" customHeight="1" thickBot="1" x14ac:dyDescent="0.3">
      <c r="A8" s="673"/>
      <c r="B8" s="352" t="s">
        <v>343</v>
      </c>
      <c r="C8" s="245">
        <f t="shared" si="1"/>
        <v>1341.8999999999999</v>
      </c>
      <c r="D8" s="252">
        <f t="shared" si="2"/>
        <v>1789.2</v>
      </c>
      <c r="E8" s="252">
        <f t="shared" si="3"/>
        <v>2236.5</v>
      </c>
      <c r="F8" s="252">
        <f t="shared" si="4"/>
        <v>2683.7999999999997</v>
      </c>
      <c r="G8" s="252">
        <f t="shared" si="5"/>
        <v>3131.1</v>
      </c>
      <c r="H8" s="252">
        <f t="shared" si="6"/>
        <v>3578.4</v>
      </c>
      <c r="I8" s="252">
        <f t="shared" si="7"/>
        <v>4025.7000000000003</v>
      </c>
      <c r="J8" s="125">
        <v>4473</v>
      </c>
      <c r="K8" s="252">
        <f t="shared" si="8"/>
        <v>4920.3</v>
      </c>
      <c r="L8" s="252">
        <f t="shared" si="9"/>
        <v>5367.5999999999995</v>
      </c>
      <c r="M8" s="252">
        <f t="shared" si="10"/>
        <v>5814.9000000000005</v>
      </c>
      <c r="N8" s="252">
        <f t="shared" si="11"/>
        <v>6262.2</v>
      </c>
      <c r="O8" s="252">
        <f t="shared" si="12"/>
        <v>6709.5</v>
      </c>
      <c r="P8" s="252">
        <f t="shared" si="0"/>
        <v>7156.8</v>
      </c>
      <c r="Q8" s="252">
        <f t="shared" si="13"/>
        <v>7604.0999999999995</v>
      </c>
      <c r="R8" s="252">
        <f t="shared" si="14"/>
        <v>8051.4000000000005</v>
      </c>
      <c r="S8" s="252">
        <f t="shared" si="15"/>
        <v>8498.6999999999989</v>
      </c>
      <c r="T8" s="252">
        <f t="shared" si="16"/>
        <v>8946</v>
      </c>
      <c r="U8" s="252">
        <f t="shared" si="17"/>
        <v>9393.3000000000011</v>
      </c>
      <c r="V8" s="252">
        <f t="shared" si="18"/>
        <v>9840.6</v>
      </c>
      <c r="W8" s="252">
        <f t="shared" si="19"/>
        <v>10287.9</v>
      </c>
      <c r="X8" s="252">
        <f t="shared" si="20"/>
        <v>10735.199999999999</v>
      </c>
      <c r="Y8" s="243">
        <f t="shared" si="21"/>
        <v>11182.5</v>
      </c>
      <c r="Z8" s="328">
        <v>230</v>
      </c>
      <c r="AA8" s="330">
        <v>250</v>
      </c>
    </row>
    <row r="9" spans="1:27" ht="15.75" customHeight="1" thickBot="1" x14ac:dyDescent="0.3">
      <c r="A9" s="673"/>
      <c r="B9" s="352" t="s">
        <v>344</v>
      </c>
      <c r="C9" s="245">
        <f t="shared" si="1"/>
        <v>1341.8999999999999</v>
      </c>
      <c r="D9" s="252">
        <f t="shared" si="2"/>
        <v>1789.2</v>
      </c>
      <c r="E9" s="252">
        <f t="shared" si="3"/>
        <v>2236.5</v>
      </c>
      <c r="F9" s="252">
        <f t="shared" si="4"/>
        <v>2683.7999999999997</v>
      </c>
      <c r="G9" s="252">
        <f t="shared" si="5"/>
        <v>3131.1</v>
      </c>
      <c r="H9" s="252">
        <f t="shared" si="6"/>
        <v>3578.4</v>
      </c>
      <c r="I9" s="252">
        <f t="shared" si="7"/>
        <v>4025.7000000000003</v>
      </c>
      <c r="J9" s="125">
        <v>4473</v>
      </c>
      <c r="K9" s="252">
        <f t="shared" si="8"/>
        <v>4920.3</v>
      </c>
      <c r="L9" s="252">
        <f t="shared" si="9"/>
        <v>5367.5999999999995</v>
      </c>
      <c r="M9" s="252">
        <f t="shared" si="10"/>
        <v>5814.9000000000005</v>
      </c>
      <c r="N9" s="252">
        <f t="shared" si="11"/>
        <v>6262.2</v>
      </c>
      <c r="O9" s="252">
        <f t="shared" si="12"/>
        <v>6709.5</v>
      </c>
      <c r="P9" s="252">
        <f t="shared" si="0"/>
        <v>7156.8</v>
      </c>
      <c r="Q9" s="252">
        <f t="shared" si="13"/>
        <v>7604.0999999999995</v>
      </c>
      <c r="R9" s="252">
        <f t="shared" si="14"/>
        <v>8051.4000000000005</v>
      </c>
      <c r="S9" s="252">
        <f t="shared" si="15"/>
        <v>8498.6999999999989</v>
      </c>
      <c r="T9" s="252">
        <f t="shared" si="16"/>
        <v>8946</v>
      </c>
      <c r="U9" s="252">
        <f t="shared" si="17"/>
        <v>9393.3000000000011</v>
      </c>
      <c r="V9" s="252">
        <f t="shared" si="18"/>
        <v>9840.6</v>
      </c>
      <c r="W9" s="252">
        <f t="shared" si="19"/>
        <v>10287.9</v>
      </c>
      <c r="X9" s="252">
        <f t="shared" si="20"/>
        <v>10735.199999999999</v>
      </c>
      <c r="Y9" s="243">
        <f t="shared" si="21"/>
        <v>11182.5</v>
      </c>
      <c r="Z9" s="328">
        <v>230</v>
      </c>
      <c r="AA9" s="330">
        <v>250</v>
      </c>
    </row>
    <row r="10" spans="1:27" ht="15.75" customHeight="1" thickBot="1" x14ac:dyDescent="0.3">
      <c r="A10" s="673"/>
      <c r="B10" s="352" t="s">
        <v>345</v>
      </c>
      <c r="C10" s="245">
        <f t="shared" si="1"/>
        <v>1341.8999999999999</v>
      </c>
      <c r="D10" s="252">
        <f t="shared" si="2"/>
        <v>1789.2</v>
      </c>
      <c r="E10" s="252">
        <f t="shared" si="3"/>
        <v>2236.5</v>
      </c>
      <c r="F10" s="252">
        <f t="shared" si="4"/>
        <v>2683.7999999999997</v>
      </c>
      <c r="G10" s="252">
        <f t="shared" si="5"/>
        <v>3131.1</v>
      </c>
      <c r="H10" s="252">
        <f t="shared" si="6"/>
        <v>3578.4</v>
      </c>
      <c r="I10" s="252">
        <f t="shared" si="7"/>
        <v>4025.7000000000003</v>
      </c>
      <c r="J10" s="125">
        <v>4473</v>
      </c>
      <c r="K10" s="252">
        <f t="shared" si="8"/>
        <v>4920.3</v>
      </c>
      <c r="L10" s="252">
        <f t="shared" si="9"/>
        <v>5367.5999999999995</v>
      </c>
      <c r="M10" s="252">
        <f t="shared" si="10"/>
        <v>5814.9000000000005</v>
      </c>
      <c r="N10" s="252">
        <f t="shared" si="11"/>
        <v>6262.2</v>
      </c>
      <c r="O10" s="252">
        <f t="shared" si="12"/>
        <v>6709.5</v>
      </c>
      <c r="P10" s="252">
        <f t="shared" si="0"/>
        <v>7156.8</v>
      </c>
      <c r="Q10" s="252">
        <f t="shared" si="13"/>
        <v>7604.0999999999995</v>
      </c>
      <c r="R10" s="252">
        <f t="shared" si="14"/>
        <v>8051.4000000000005</v>
      </c>
      <c r="S10" s="252">
        <f t="shared" si="15"/>
        <v>8498.6999999999989</v>
      </c>
      <c r="T10" s="252">
        <f t="shared" si="16"/>
        <v>8946</v>
      </c>
      <c r="U10" s="252">
        <f t="shared" si="17"/>
        <v>9393.3000000000011</v>
      </c>
      <c r="V10" s="252">
        <f t="shared" si="18"/>
        <v>9840.6</v>
      </c>
      <c r="W10" s="252">
        <f t="shared" si="19"/>
        <v>10287.9</v>
      </c>
      <c r="X10" s="252">
        <f t="shared" si="20"/>
        <v>10735.199999999999</v>
      </c>
      <c r="Y10" s="243">
        <f t="shared" si="21"/>
        <v>11182.5</v>
      </c>
      <c r="Z10" s="328">
        <v>230</v>
      </c>
      <c r="AA10" s="330">
        <v>250</v>
      </c>
    </row>
    <row r="11" spans="1:27" ht="15" customHeight="1" thickBot="1" x14ac:dyDescent="0.3">
      <c r="A11" s="674"/>
      <c r="B11" s="353" t="s">
        <v>346</v>
      </c>
      <c r="C11" s="319">
        <f t="shared" si="1"/>
        <v>1341.8999999999999</v>
      </c>
      <c r="D11" s="122">
        <f t="shared" si="2"/>
        <v>1789.2</v>
      </c>
      <c r="E11" s="122">
        <f t="shared" si="3"/>
        <v>2236.5</v>
      </c>
      <c r="F11" s="122">
        <f t="shared" si="4"/>
        <v>2683.7999999999997</v>
      </c>
      <c r="G11" s="122">
        <f t="shared" si="5"/>
        <v>3131.1</v>
      </c>
      <c r="H11" s="122">
        <f t="shared" si="6"/>
        <v>3578.4</v>
      </c>
      <c r="I11" s="122">
        <f t="shared" si="7"/>
        <v>4025.7000000000003</v>
      </c>
      <c r="J11" s="125">
        <v>4473</v>
      </c>
      <c r="K11" s="122">
        <f t="shared" si="8"/>
        <v>4920.3</v>
      </c>
      <c r="L11" s="122">
        <f t="shared" si="9"/>
        <v>5367.5999999999995</v>
      </c>
      <c r="M11" s="122">
        <f t="shared" si="10"/>
        <v>5814.9000000000005</v>
      </c>
      <c r="N11" s="122">
        <f t="shared" si="11"/>
        <v>6262.2</v>
      </c>
      <c r="O11" s="122">
        <f t="shared" si="12"/>
        <v>6709.5</v>
      </c>
      <c r="P11" s="122">
        <f t="shared" si="0"/>
        <v>7156.8</v>
      </c>
      <c r="Q11" s="122">
        <f t="shared" si="13"/>
        <v>7604.0999999999995</v>
      </c>
      <c r="R11" s="122">
        <f t="shared" si="14"/>
        <v>8051.4000000000005</v>
      </c>
      <c r="S11" s="122">
        <f t="shared" si="15"/>
        <v>8498.6999999999989</v>
      </c>
      <c r="T11" s="122">
        <f t="shared" si="16"/>
        <v>8946</v>
      </c>
      <c r="U11" s="122">
        <f t="shared" si="17"/>
        <v>9393.3000000000011</v>
      </c>
      <c r="V11" s="122">
        <f t="shared" si="18"/>
        <v>9840.6</v>
      </c>
      <c r="W11" s="122">
        <f t="shared" si="19"/>
        <v>10287.9</v>
      </c>
      <c r="X11" s="122">
        <f t="shared" si="20"/>
        <v>10735.199999999999</v>
      </c>
      <c r="Y11" s="128">
        <f t="shared" si="21"/>
        <v>11182.5</v>
      </c>
      <c r="Z11" s="333">
        <v>230</v>
      </c>
      <c r="AA11" s="339">
        <v>250</v>
      </c>
    </row>
    <row r="12" spans="1:27" ht="15" customHeight="1" thickBot="1" x14ac:dyDescent="0.3">
      <c r="A12" s="672">
        <v>2</v>
      </c>
      <c r="B12" s="351" t="s">
        <v>347</v>
      </c>
      <c r="C12" s="318">
        <f t="shared" si="1"/>
        <v>1484.7</v>
      </c>
      <c r="D12" s="125">
        <f t="shared" si="2"/>
        <v>1979.6000000000001</v>
      </c>
      <c r="E12" s="125">
        <f t="shared" si="3"/>
        <v>2474.5</v>
      </c>
      <c r="F12" s="125">
        <f t="shared" si="4"/>
        <v>2969.4</v>
      </c>
      <c r="G12" s="125">
        <f t="shared" si="5"/>
        <v>3464.2999999999997</v>
      </c>
      <c r="H12" s="125">
        <f t="shared" si="6"/>
        <v>3959.2000000000003</v>
      </c>
      <c r="I12" s="125">
        <f t="shared" si="7"/>
        <v>4454.1000000000004</v>
      </c>
      <c r="J12" s="125">
        <v>4949</v>
      </c>
      <c r="K12" s="125">
        <f t="shared" si="8"/>
        <v>5443.9000000000005</v>
      </c>
      <c r="L12" s="125">
        <f t="shared" si="9"/>
        <v>5938.8</v>
      </c>
      <c r="M12" s="125">
        <f t="shared" si="10"/>
        <v>6433.7</v>
      </c>
      <c r="N12" s="125">
        <f t="shared" si="11"/>
        <v>6928.5999999999995</v>
      </c>
      <c r="O12" s="125">
        <f t="shared" si="12"/>
        <v>7423.5</v>
      </c>
      <c r="P12" s="125">
        <f t="shared" si="0"/>
        <v>7918.4000000000005</v>
      </c>
      <c r="Q12" s="125">
        <f t="shared" si="13"/>
        <v>8413.2999999999993</v>
      </c>
      <c r="R12" s="125">
        <f t="shared" si="14"/>
        <v>8908.2000000000007</v>
      </c>
      <c r="S12" s="125">
        <f t="shared" si="15"/>
        <v>9403.1</v>
      </c>
      <c r="T12" s="125">
        <f t="shared" si="16"/>
        <v>9898</v>
      </c>
      <c r="U12" s="125">
        <f t="shared" si="17"/>
        <v>10392.9</v>
      </c>
      <c r="V12" s="125">
        <f t="shared" si="18"/>
        <v>10887.800000000001</v>
      </c>
      <c r="W12" s="125">
        <f t="shared" si="19"/>
        <v>11382.699999999999</v>
      </c>
      <c r="X12" s="125">
        <f t="shared" si="20"/>
        <v>11877.6</v>
      </c>
      <c r="Y12" s="126">
        <f t="shared" si="21"/>
        <v>12372.5</v>
      </c>
      <c r="Z12" s="337">
        <v>230</v>
      </c>
      <c r="AA12" s="338">
        <v>250</v>
      </c>
    </row>
    <row r="13" spans="1:27" ht="15" customHeight="1" thickBot="1" x14ac:dyDescent="0.3">
      <c r="A13" s="673"/>
      <c r="B13" s="352" t="s">
        <v>348</v>
      </c>
      <c r="C13" s="245">
        <f t="shared" si="1"/>
        <v>1484.7</v>
      </c>
      <c r="D13" s="252">
        <f t="shared" si="2"/>
        <v>1979.6000000000001</v>
      </c>
      <c r="E13" s="252">
        <f t="shared" si="3"/>
        <v>2474.5</v>
      </c>
      <c r="F13" s="252">
        <f t="shared" si="4"/>
        <v>2969.4</v>
      </c>
      <c r="G13" s="252">
        <f t="shared" si="5"/>
        <v>3464.2999999999997</v>
      </c>
      <c r="H13" s="252">
        <f t="shared" si="6"/>
        <v>3959.2000000000003</v>
      </c>
      <c r="I13" s="252">
        <f t="shared" si="7"/>
        <v>4454.1000000000004</v>
      </c>
      <c r="J13" s="125">
        <v>4949</v>
      </c>
      <c r="K13" s="252">
        <f t="shared" si="8"/>
        <v>5443.9000000000005</v>
      </c>
      <c r="L13" s="252">
        <f t="shared" si="9"/>
        <v>5938.8</v>
      </c>
      <c r="M13" s="252">
        <f>J13*1.3</f>
        <v>6433.7</v>
      </c>
      <c r="N13" s="252">
        <f t="shared" si="11"/>
        <v>6928.5999999999995</v>
      </c>
      <c r="O13" s="252">
        <f t="shared" si="12"/>
        <v>7423.5</v>
      </c>
      <c r="P13" s="252">
        <f t="shared" si="0"/>
        <v>7918.4000000000005</v>
      </c>
      <c r="Q13" s="252">
        <f t="shared" si="13"/>
        <v>8413.2999999999993</v>
      </c>
      <c r="R13" s="252">
        <f t="shared" si="14"/>
        <v>8908.2000000000007</v>
      </c>
      <c r="S13" s="252">
        <f t="shared" si="15"/>
        <v>9403.1</v>
      </c>
      <c r="T13" s="252">
        <f t="shared" si="16"/>
        <v>9898</v>
      </c>
      <c r="U13" s="252">
        <f t="shared" si="17"/>
        <v>10392.9</v>
      </c>
      <c r="V13" s="252">
        <f t="shared" si="18"/>
        <v>10887.800000000001</v>
      </c>
      <c r="W13" s="252">
        <f t="shared" si="19"/>
        <v>11382.699999999999</v>
      </c>
      <c r="X13" s="252">
        <f t="shared" si="20"/>
        <v>11877.6</v>
      </c>
      <c r="Y13" s="243">
        <f t="shared" si="21"/>
        <v>12372.5</v>
      </c>
      <c r="Z13" s="328">
        <v>230</v>
      </c>
      <c r="AA13" s="330">
        <v>250</v>
      </c>
    </row>
    <row r="14" spans="1:27" ht="15" customHeight="1" thickBot="1" x14ac:dyDescent="0.3">
      <c r="A14" s="673"/>
      <c r="B14" s="352" t="s">
        <v>551</v>
      </c>
      <c r="C14" s="245">
        <f t="shared" si="1"/>
        <v>1484.7</v>
      </c>
      <c r="D14" s="252">
        <f t="shared" si="2"/>
        <v>1979.6000000000001</v>
      </c>
      <c r="E14" s="252">
        <f t="shared" si="3"/>
        <v>2474.5</v>
      </c>
      <c r="F14" s="252">
        <f t="shared" si="4"/>
        <v>2969.4</v>
      </c>
      <c r="G14" s="252">
        <f t="shared" si="5"/>
        <v>3464.2999999999997</v>
      </c>
      <c r="H14" s="252">
        <f t="shared" si="6"/>
        <v>3959.2000000000003</v>
      </c>
      <c r="I14" s="252">
        <f t="shared" si="7"/>
        <v>4454.1000000000004</v>
      </c>
      <c r="J14" s="125">
        <v>4949</v>
      </c>
      <c r="K14" s="252">
        <f t="shared" si="8"/>
        <v>5443.9000000000005</v>
      </c>
      <c r="L14" s="252">
        <f t="shared" si="9"/>
        <v>5938.8</v>
      </c>
      <c r="M14" s="252">
        <f t="shared" si="10"/>
        <v>6433.7</v>
      </c>
      <c r="N14" s="252">
        <f t="shared" si="11"/>
        <v>6928.5999999999995</v>
      </c>
      <c r="O14" s="252">
        <f t="shared" si="12"/>
        <v>7423.5</v>
      </c>
      <c r="P14" s="252">
        <f t="shared" si="0"/>
        <v>7918.4000000000005</v>
      </c>
      <c r="Q14" s="252">
        <f t="shared" si="13"/>
        <v>8413.2999999999993</v>
      </c>
      <c r="R14" s="252">
        <f t="shared" si="14"/>
        <v>8908.2000000000007</v>
      </c>
      <c r="S14" s="252">
        <f t="shared" si="15"/>
        <v>9403.1</v>
      </c>
      <c r="T14" s="252">
        <f t="shared" si="16"/>
        <v>9898</v>
      </c>
      <c r="U14" s="252">
        <f t="shared" si="17"/>
        <v>10392.9</v>
      </c>
      <c r="V14" s="252">
        <f t="shared" si="18"/>
        <v>10887.800000000001</v>
      </c>
      <c r="W14" s="252">
        <f t="shared" si="19"/>
        <v>11382.699999999999</v>
      </c>
      <c r="X14" s="252">
        <f t="shared" si="20"/>
        <v>11877.6</v>
      </c>
      <c r="Y14" s="243">
        <f t="shared" si="21"/>
        <v>12372.5</v>
      </c>
      <c r="Z14" s="328">
        <v>190</v>
      </c>
      <c r="AA14" s="330">
        <v>250</v>
      </c>
    </row>
    <row r="15" spans="1:27" ht="15" customHeight="1" thickBot="1" x14ac:dyDescent="0.3">
      <c r="A15" s="673"/>
      <c r="B15" s="352" t="s">
        <v>349</v>
      </c>
      <c r="C15" s="245">
        <f t="shared" si="1"/>
        <v>1484.7</v>
      </c>
      <c r="D15" s="252">
        <f t="shared" si="2"/>
        <v>1979.6000000000001</v>
      </c>
      <c r="E15" s="252">
        <f t="shared" si="3"/>
        <v>2474.5</v>
      </c>
      <c r="F15" s="252">
        <f t="shared" si="4"/>
        <v>2969.4</v>
      </c>
      <c r="G15" s="252">
        <f t="shared" si="5"/>
        <v>3464.2999999999997</v>
      </c>
      <c r="H15" s="252">
        <f t="shared" si="6"/>
        <v>3959.2000000000003</v>
      </c>
      <c r="I15" s="252">
        <f t="shared" si="7"/>
        <v>4454.1000000000004</v>
      </c>
      <c r="J15" s="125">
        <v>4949</v>
      </c>
      <c r="K15" s="252">
        <f t="shared" si="8"/>
        <v>5443.9000000000005</v>
      </c>
      <c r="L15" s="252">
        <f t="shared" si="9"/>
        <v>5938.8</v>
      </c>
      <c r="M15" s="252">
        <f t="shared" si="10"/>
        <v>6433.7</v>
      </c>
      <c r="N15" s="252">
        <f t="shared" si="11"/>
        <v>6928.5999999999995</v>
      </c>
      <c r="O15" s="252">
        <f t="shared" si="12"/>
        <v>7423.5</v>
      </c>
      <c r="P15" s="252">
        <f t="shared" si="0"/>
        <v>7918.4000000000005</v>
      </c>
      <c r="Q15" s="252">
        <f t="shared" si="13"/>
        <v>8413.2999999999993</v>
      </c>
      <c r="R15" s="252">
        <f t="shared" si="14"/>
        <v>8908.2000000000007</v>
      </c>
      <c r="S15" s="252">
        <f t="shared" ref="S15:S24" si="22">J15*1.9</f>
        <v>9403.1</v>
      </c>
      <c r="T15" s="252">
        <f t="shared" ref="T15:T24" si="23">J15*2</f>
        <v>9898</v>
      </c>
      <c r="U15" s="252">
        <f t="shared" ref="U15:U24" si="24">J15*2.1</f>
        <v>10392.9</v>
      </c>
      <c r="V15" s="252">
        <f t="shared" si="18"/>
        <v>10887.800000000001</v>
      </c>
      <c r="W15" s="252">
        <f t="shared" si="19"/>
        <v>11382.699999999999</v>
      </c>
      <c r="X15" s="252">
        <f t="shared" si="20"/>
        <v>11877.6</v>
      </c>
      <c r="Y15" s="243">
        <f t="shared" si="21"/>
        <v>12372.5</v>
      </c>
      <c r="Z15" s="328">
        <v>230</v>
      </c>
      <c r="AA15" s="330">
        <v>250</v>
      </c>
    </row>
    <row r="16" spans="1:27" ht="15" customHeight="1" thickBot="1" x14ac:dyDescent="0.3">
      <c r="A16" s="674"/>
      <c r="B16" s="353" t="s">
        <v>350</v>
      </c>
      <c r="C16" s="319">
        <f t="shared" si="1"/>
        <v>1484.7</v>
      </c>
      <c r="D16" s="122">
        <f t="shared" si="2"/>
        <v>1979.6000000000001</v>
      </c>
      <c r="E16" s="122">
        <f t="shared" si="3"/>
        <v>2474.5</v>
      </c>
      <c r="F16" s="122">
        <f t="shared" si="4"/>
        <v>2969.4</v>
      </c>
      <c r="G16" s="122">
        <f t="shared" si="5"/>
        <v>3464.2999999999997</v>
      </c>
      <c r="H16" s="122">
        <f t="shared" si="6"/>
        <v>3959.2000000000003</v>
      </c>
      <c r="I16" s="122">
        <f t="shared" si="7"/>
        <v>4454.1000000000004</v>
      </c>
      <c r="J16" s="125">
        <v>4949</v>
      </c>
      <c r="K16" s="122">
        <f t="shared" si="8"/>
        <v>5443.9000000000005</v>
      </c>
      <c r="L16" s="122">
        <f t="shared" si="9"/>
        <v>5938.8</v>
      </c>
      <c r="M16" s="122">
        <f t="shared" si="10"/>
        <v>6433.7</v>
      </c>
      <c r="N16" s="122">
        <f t="shared" si="11"/>
        <v>6928.5999999999995</v>
      </c>
      <c r="O16" s="122">
        <f t="shared" si="12"/>
        <v>7423.5</v>
      </c>
      <c r="P16" s="122">
        <f t="shared" si="0"/>
        <v>7918.4000000000005</v>
      </c>
      <c r="Q16" s="122">
        <f t="shared" si="13"/>
        <v>8413.2999999999993</v>
      </c>
      <c r="R16" s="122">
        <f t="shared" si="14"/>
        <v>8908.2000000000007</v>
      </c>
      <c r="S16" s="122">
        <f t="shared" si="22"/>
        <v>9403.1</v>
      </c>
      <c r="T16" s="122">
        <f t="shared" si="23"/>
        <v>9898</v>
      </c>
      <c r="U16" s="122">
        <f t="shared" si="24"/>
        <v>10392.9</v>
      </c>
      <c r="V16" s="122">
        <f t="shared" si="18"/>
        <v>10887.800000000001</v>
      </c>
      <c r="W16" s="122">
        <f t="shared" si="19"/>
        <v>11382.699999999999</v>
      </c>
      <c r="X16" s="122">
        <f t="shared" si="20"/>
        <v>11877.6</v>
      </c>
      <c r="Y16" s="128">
        <f t="shared" si="21"/>
        <v>12372.5</v>
      </c>
      <c r="Z16" s="333">
        <v>230</v>
      </c>
      <c r="AA16" s="339">
        <v>250</v>
      </c>
    </row>
    <row r="17" spans="1:27" ht="15" customHeight="1" thickBot="1" x14ac:dyDescent="0.3">
      <c r="A17" s="675">
        <v>3</v>
      </c>
      <c r="B17" s="354" t="s">
        <v>552</v>
      </c>
      <c r="C17" s="318">
        <f t="shared" si="1"/>
        <v>1843.8</v>
      </c>
      <c r="D17" s="125">
        <f t="shared" si="2"/>
        <v>2458.4</v>
      </c>
      <c r="E17" s="125">
        <f t="shared" si="3"/>
        <v>3073</v>
      </c>
      <c r="F17" s="125">
        <f t="shared" si="4"/>
        <v>3687.6</v>
      </c>
      <c r="G17" s="125">
        <f t="shared" si="5"/>
        <v>4302.2</v>
      </c>
      <c r="H17" s="125">
        <f t="shared" si="6"/>
        <v>4916.8</v>
      </c>
      <c r="I17" s="125">
        <f t="shared" si="7"/>
        <v>5531.4000000000005</v>
      </c>
      <c r="J17" s="125">
        <v>6146</v>
      </c>
      <c r="K17" s="125">
        <f t="shared" si="8"/>
        <v>6760.6</v>
      </c>
      <c r="L17" s="125">
        <f t="shared" si="9"/>
        <v>7375.2</v>
      </c>
      <c r="M17" s="125">
        <f t="shared" si="10"/>
        <v>7989.8</v>
      </c>
      <c r="N17" s="125">
        <f t="shared" si="11"/>
        <v>8604.4</v>
      </c>
      <c r="O17" s="125">
        <f t="shared" si="12"/>
        <v>9219</v>
      </c>
      <c r="P17" s="125">
        <f t="shared" si="0"/>
        <v>9833.6</v>
      </c>
      <c r="Q17" s="125">
        <f t="shared" si="13"/>
        <v>10448.199999999999</v>
      </c>
      <c r="R17" s="125">
        <f t="shared" si="14"/>
        <v>11062.800000000001</v>
      </c>
      <c r="S17" s="125">
        <f t="shared" si="22"/>
        <v>11677.4</v>
      </c>
      <c r="T17" s="125">
        <f t="shared" si="23"/>
        <v>12292</v>
      </c>
      <c r="U17" s="125">
        <f t="shared" si="24"/>
        <v>12906.6</v>
      </c>
      <c r="V17" s="125">
        <f t="shared" si="18"/>
        <v>13521.2</v>
      </c>
      <c r="W17" s="125">
        <f t="shared" si="19"/>
        <v>14135.8</v>
      </c>
      <c r="X17" s="125">
        <f t="shared" si="20"/>
        <v>14750.4</v>
      </c>
      <c r="Y17" s="126">
        <f t="shared" si="21"/>
        <v>15365</v>
      </c>
      <c r="Z17" s="314">
        <v>200</v>
      </c>
      <c r="AA17" s="307">
        <v>250</v>
      </c>
    </row>
    <row r="18" spans="1:27" ht="15" customHeight="1" thickBot="1" x14ac:dyDescent="0.3">
      <c r="A18" s="673"/>
      <c r="B18" s="352" t="s">
        <v>351</v>
      </c>
      <c r="C18" s="245">
        <f t="shared" si="1"/>
        <v>1843.8</v>
      </c>
      <c r="D18" s="252">
        <f t="shared" si="2"/>
        <v>2458.4</v>
      </c>
      <c r="E18" s="252">
        <f t="shared" si="3"/>
        <v>3073</v>
      </c>
      <c r="F18" s="252">
        <f t="shared" si="4"/>
        <v>3687.6</v>
      </c>
      <c r="G18" s="252">
        <f t="shared" si="5"/>
        <v>4302.2</v>
      </c>
      <c r="H18" s="252">
        <f t="shared" si="6"/>
        <v>4916.8</v>
      </c>
      <c r="I18" s="252">
        <f t="shared" si="7"/>
        <v>5531.4000000000005</v>
      </c>
      <c r="J18" s="125">
        <v>6146</v>
      </c>
      <c r="K18" s="252">
        <f t="shared" si="8"/>
        <v>6760.6</v>
      </c>
      <c r="L18" s="252">
        <f t="shared" si="9"/>
        <v>7375.2</v>
      </c>
      <c r="M18" s="252">
        <f t="shared" si="10"/>
        <v>7989.8</v>
      </c>
      <c r="N18" s="252">
        <f t="shared" si="11"/>
        <v>8604.4</v>
      </c>
      <c r="O18" s="252">
        <f t="shared" si="12"/>
        <v>9219</v>
      </c>
      <c r="P18" s="252">
        <f t="shared" si="0"/>
        <v>9833.6</v>
      </c>
      <c r="Q18" s="252">
        <f t="shared" si="13"/>
        <v>10448.199999999999</v>
      </c>
      <c r="R18" s="252">
        <f t="shared" si="14"/>
        <v>11062.800000000001</v>
      </c>
      <c r="S18" s="252">
        <f t="shared" si="22"/>
        <v>11677.4</v>
      </c>
      <c r="T18" s="252">
        <f t="shared" si="23"/>
        <v>12292</v>
      </c>
      <c r="U18" s="252">
        <f t="shared" si="24"/>
        <v>12906.6</v>
      </c>
      <c r="V18" s="252">
        <f t="shared" ref="V18:V24" si="25">J18*2.2</f>
        <v>13521.2</v>
      </c>
      <c r="W18" s="252">
        <f t="shared" si="19"/>
        <v>14135.8</v>
      </c>
      <c r="X18" s="252">
        <f t="shared" si="20"/>
        <v>14750.4</v>
      </c>
      <c r="Y18" s="243">
        <f t="shared" si="21"/>
        <v>15365</v>
      </c>
      <c r="Z18" s="315">
        <v>230</v>
      </c>
      <c r="AA18" s="306">
        <v>250</v>
      </c>
    </row>
    <row r="19" spans="1:27" ht="15" customHeight="1" thickBot="1" x14ac:dyDescent="0.3">
      <c r="A19" s="673"/>
      <c r="B19" s="352" t="s">
        <v>352</v>
      </c>
      <c r="C19" s="245">
        <f t="shared" si="1"/>
        <v>1843.8</v>
      </c>
      <c r="D19" s="252">
        <f t="shared" si="2"/>
        <v>2458.4</v>
      </c>
      <c r="E19" s="252">
        <f t="shared" si="3"/>
        <v>3073</v>
      </c>
      <c r="F19" s="252">
        <f t="shared" si="4"/>
        <v>3687.6</v>
      </c>
      <c r="G19" s="252">
        <f t="shared" si="5"/>
        <v>4302.2</v>
      </c>
      <c r="H19" s="252">
        <f t="shared" si="6"/>
        <v>4916.8</v>
      </c>
      <c r="I19" s="252">
        <f t="shared" si="7"/>
        <v>5531.4000000000005</v>
      </c>
      <c r="J19" s="125">
        <v>6146</v>
      </c>
      <c r="K19" s="252">
        <f t="shared" si="8"/>
        <v>6760.6</v>
      </c>
      <c r="L19" s="252">
        <f t="shared" si="9"/>
        <v>7375.2</v>
      </c>
      <c r="M19" s="252">
        <f t="shared" si="10"/>
        <v>7989.8</v>
      </c>
      <c r="N19" s="252">
        <f t="shared" si="11"/>
        <v>8604.4</v>
      </c>
      <c r="O19" s="252">
        <f t="shared" si="12"/>
        <v>9219</v>
      </c>
      <c r="P19" s="252">
        <f t="shared" si="0"/>
        <v>9833.6</v>
      </c>
      <c r="Q19" s="252">
        <f t="shared" si="13"/>
        <v>10448.199999999999</v>
      </c>
      <c r="R19" s="252">
        <f t="shared" si="14"/>
        <v>11062.800000000001</v>
      </c>
      <c r="S19" s="252">
        <f t="shared" si="22"/>
        <v>11677.4</v>
      </c>
      <c r="T19" s="252">
        <f t="shared" si="23"/>
        <v>12292</v>
      </c>
      <c r="U19" s="252">
        <f t="shared" si="24"/>
        <v>12906.6</v>
      </c>
      <c r="V19" s="252">
        <f t="shared" si="25"/>
        <v>13521.2</v>
      </c>
      <c r="W19" s="252">
        <f t="shared" si="19"/>
        <v>14135.8</v>
      </c>
      <c r="X19" s="252">
        <f t="shared" si="20"/>
        <v>14750.4</v>
      </c>
      <c r="Y19" s="243">
        <f t="shared" si="21"/>
        <v>15365</v>
      </c>
      <c r="Z19" s="315">
        <v>230</v>
      </c>
      <c r="AA19" s="306">
        <v>250</v>
      </c>
    </row>
    <row r="20" spans="1:27" ht="15" customHeight="1" thickBot="1" x14ac:dyDescent="0.3">
      <c r="A20" s="674"/>
      <c r="B20" s="355" t="s">
        <v>353</v>
      </c>
      <c r="C20" s="319">
        <f t="shared" si="1"/>
        <v>1843.8</v>
      </c>
      <c r="D20" s="122">
        <f t="shared" si="2"/>
        <v>2458.4</v>
      </c>
      <c r="E20" s="122">
        <f t="shared" si="3"/>
        <v>3073</v>
      </c>
      <c r="F20" s="122">
        <f t="shared" si="4"/>
        <v>3687.6</v>
      </c>
      <c r="G20" s="122">
        <f t="shared" si="5"/>
        <v>4302.2</v>
      </c>
      <c r="H20" s="122">
        <f t="shared" si="6"/>
        <v>4916.8</v>
      </c>
      <c r="I20" s="122">
        <f t="shared" si="7"/>
        <v>5531.4000000000005</v>
      </c>
      <c r="J20" s="125">
        <v>6146</v>
      </c>
      <c r="K20" s="122">
        <f t="shared" si="8"/>
        <v>6760.6</v>
      </c>
      <c r="L20" s="122">
        <f t="shared" si="9"/>
        <v>7375.2</v>
      </c>
      <c r="M20" s="122">
        <f t="shared" si="10"/>
        <v>7989.8</v>
      </c>
      <c r="N20" s="122">
        <f t="shared" si="11"/>
        <v>8604.4</v>
      </c>
      <c r="O20" s="122">
        <f t="shared" si="12"/>
        <v>9219</v>
      </c>
      <c r="P20" s="122">
        <f t="shared" si="0"/>
        <v>9833.6</v>
      </c>
      <c r="Q20" s="122">
        <f t="shared" si="13"/>
        <v>10448.199999999999</v>
      </c>
      <c r="R20" s="122">
        <f t="shared" si="14"/>
        <v>11062.800000000001</v>
      </c>
      <c r="S20" s="122">
        <f t="shared" si="22"/>
        <v>11677.4</v>
      </c>
      <c r="T20" s="122">
        <f t="shared" si="23"/>
        <v>12292</v>
      </c>
      <c r="U20" s="122">
        <f t="shared" si="24"/>
        <v>12906.6</v>
      </c>
      <c r="V20" s="122">
        <f t="shared" si="25"/>
        <v>13521.2</v>
      </c>
      <c r="W20" s="122">
        <f t="shared" si="19"/>
        <v>14135.8</v>
      </c>
      <c r="X20" s="122">
        <f t="shared" si="20"/>
        <v>14750.4</v>
      </c>
      <c r="Y20" s="128">
        <f t="shared" si="21"/>
        <v>15365</v>
      </c>
      <c r="Z20" s="316">
        <v>230</v>
      </c>
      <c r="AA20" s="308">
        <v>250</v>
      </c>
    </row>
    <row r="21" spans="1:27" ht="15" customHeight="1" thickBot="1" x14ac:dyDescent="0.3">
      <c r="A21" s="672">
        <v>4</v>
      </c>
      <c r="B21" s="351" t="s">
        <v>553</v>
      </c>
      <c r="C21" s="318">
        <f t="shared" si="1"/>
        <v>2300.1</v>
      </c>
      <c r="D21" s="125">
        <f t="shared" si="2"/>
        <v>3066.8</v>
      </c>
      <c r="E21" s="125">
        <f t="shared" si="3"/>
        <v>3833.5</v>
      </c>
      <c r="F21" s="125">
        <f t="shared" si="4"/>
        <v>4600.2</v>
      </c>
      <c r="G21" s="125">
        <f t="shared" si="5"/>
        <v>5366.9</v>
      </c>
      <c r="H21" s="125">
        <f t="shared" si="6"/>
        <v>6133.6</v>
      </c>
      <c r="I21" s="125">
        <f t="shared" si="7"/>
        <v>6900.3</v>
      </c>
      <c r="J21" s="125">
        <v>7667</v>
      </c>
      <c r="K21" s="125">
        <f t="shared" si="8"/>
        <v>8433.7000000000007</v>
      </c>
      <c r="L21" s="125">
        <f t="shared" si="9"/>
        <v>9200.4</v>
      </c>
      <c r="M21" s="125">
        <f t="shared" si="10"/>
        <v>9967.1</v>
      </c>
      <c r="N21" s="125">
        <f t="shared" si="11"/>
        <v>10733.8</v>
      </c>
      <c r="O21" s="125">
        <f t="shared" si="12"/>
        <v>11500.5</v>
      </c>
      <c r="P21" s="125">
        <f t="shared" si="0"/>
        <v>12267.2</v>
      </c>
      <c r="Q21" s="125">
        <f t="shared" si="13"/>
        <v>13033.9</v>
      </c>
      <c r="R21" s="125">
        <f t="shared" si="14"/>
        <v>13800.6</v>
      </c>
      <c r="S21" s="125">
        <f t="shared" si="22"/>
        <v>14567.3</v>
      </c>
      <c r="T21" s="125">
        <f t="shared" si="23"/>
        <v>15334</v>
      </c>
      <c r="U21" s="125">
        <f t="shared" si="24"/>
        <v>16100.7</v>
      </c>
      <c r="V21" s="125">
        <f t="shared" si="25"/>
        <v>16867.400000000001</v>
      </c>
      <c r="W21" s="125">
        <f t="shared" si="19"/>
        <v>17634.099999999999</v>
      </c>
      <c r="X21" s="125">
        <f t="shared" si="20"/>
        <v>18400.8</v>
      </c>
      <c r="Y21" s="126">
        <f t="shared" si="21"/>
        <v>19167.5</v>
      </c>
      <c r="Z21" s="314">
        <v>230</v>
      </c>
      <c r="AA21" s="307">
        <v>250</v>
      </c>
    </row>
    <row r="22" spans="1:27" ht="15" customHeight="1" thickBot="1" x14ac:dyDescent="0.3">
      <c r="A22" s="673"/>
      <c r="B22" s="352" t="s">
        <v>354</v>
      </c>
      <c r="C22" s="245">
        <f t="shared" si="1"/>
        <v>2300.1</v>
      </c>
      <c r="D22" s="252">
        <f t="shared" si="2"/>
        <v>3066.8</v>
      </c>
      <c r="E22" s="252">
        <f t="shared" si="3"/>
        <v>3833.5</v>
      </c>
      <c r="F22" s="252">
        <f t="shared" si="4"/>
        <v>4600.2</v>
      </c>
      <c r="G22" s="252">
        <f t="shared" si="5"/>
        <v>5366.9</v>
      </c>
      <c r="H22" s="252">
        <f t="shared" si="6"/>
        <v>6133.6</v>
      </c>
      <c r="I22" s="252">
        <f t="shared" si="7"/>
        <v>6900.3</v>
      </c>
      <c r="J22" s="125">
        <v>7667</v>
      </c>
      <c r="K22" s="252">
        <f t="shared" si="8"/>
        <v>8433.7000000000007</v>
      </c>
      <c r="L22" s="252">
        <f t="shared" si="9"/>
        <v>9200.4</v>
      </c>
      <c r="M22" s="252">
        <f t="shared" si="10"/>
        <v>9967.1</v>
      </c>
      <c r="N22" s="252">
        <f t="shared" si="11"/>
        <v>10733.8</v>
      </c>
      <c r="O22" s="252">
        <f t="shared" si="12"/>
        <v>11500.5</v>
      </c>
      <c r="P22" s="252">
        <f t="shared" si="0"/>
        <v>12267.2</v>
      </c>
      <c r="Q22" s="252">
        <f t="shared" si="13"/>
        <v>13033.9</v>
      </c>
      <c r="R22" s="252">
        <f t="shared" si="14"/>
        <v>13800.6</v>
      </c>
      <c r="S22" s="252">
        <f t="shared" si="22"/>
        <v>14567.3</v>
      </c>
      <c r="T22" s="252">
        <f t="shared" si="23"/>
        <v>15334</v>
      </c>
      <c r="U22" s="252">
        <f t="shared" si="24"/>
        <v>16100.7</v>
      </c>
      <c r="V22" s="252">
        <f t="shared" si="25"/>
        <v>16867.400000000001</v>
      </c>
      <c r="W22" s="252">
        <f t="shared" si="19"/>
        <v>17634.099999999999</v>
      </c>
      <c r="X22" s="252">
        <f t="shared" si="20"/>
        <v>18400.8</v>
      </c>
      <c r="Y22" s="243">
        <f t="shared" si="21"/>
        <v>19167.5</v>
      </c>
      <c r="Z22" s="315">
        <v>230</v>
      </c>
      <c r="AA22" s="306">
        <v>250</v>
      </c>
    </row>
    <row r="23" spans="1:27" ht="15" customHeight="1" thickBot="1" x14ac:dyDescent="0.3">
      <c r="A23" s="673"/>
      <c r="B23" s="352" t="s">
        <v>355</v>
      </c>
      <c r="C23" s="245">
        <f t="shared" si="1"/>
        <v>2300.1</v>
      </c>
      <c r="D23" s="252">
        <f t="shared" si="2"/>
        <v>3066.8</v>
      </c>
      <c r="E23" s="252">
        <f t="shared" si="3"/>
        <v>3833.5</v>
      </c>
      <c r="F23" s="252">
        <f t="shared" si="4"/>
        <v>4600.2</v>
      </c>
      <c r="G23" s="252">
        <f t="shared" si="5"/>
        <v>5366.9</v>
      </c>
      <c r="H23" s="252">
        <f t="shared" si="6"/>
        <v>6133.6</v>
      </c>
      <c r="I23" s="252">
        <f t="shared" si="7"/>
        <v>6900.3</v>
      </c>
      <c r="J23" s="125">
        <v>7667</v>
      </c>
      <c r="K23" s="252">
        <f t="shared" si="8"/>
        <v>8433.7000000000007</v>
      </c>
      <c r="L23" s="252">
        <f t="shared" si="9"/>
        <v>9200.4</v>
      </c>
      <c r="M23" s="252">
        <f t="shared" si="10"/>
        <v>9967.1</v>
      </c>
      <c r="N23" s="252">
        <f t="shared" si="11"/>
        <v>10733.8</v>
      </c>
      <c r="O23" s="252">
        <f t="shared" si="12"/>
        <v>11500.5</v>
      </c>
      <c r="P23" s="252">
        <f t="shared" si="0"/>
        <v>12267.2</v>
      </c>
      <c r="Q23" s="252">
        <f t="shared" si="13"/>
        <v>13033.9</v>
      </c>
      <c r="R23" s="252">
        <f t="shared" si="14"/>
        <v>13800.6</v>
      </c>
      <c r="S23" s="252">
        <f t="shared" si="22"/>
        <v>14567.3</v>
      </c>
      <c r="T23" s="252">
        <f t="shared" si="23"/>
        <v>15334</v>
      </c>
      <c r="U23" s="252">
        <f t="shared" si="24"/>
        <v>16100.7</v>
      </c>
      <c r="V23" s="252">
        <f t="shared" si="25"/>
        <v>16867.400000000001</v>
      </c>
      <c r="W23" s="252">
        <f t="shared" si="19"/>
        <v>17634.099999999999</v>
      </c>
      <c r="X23" s="252">
        <f t="shared" si="20"/>
        <v>18400.8</v>
      </c>
      <c r="Y23" s="243">
        <f t="shared" si="21"/>
        <v>19167.5</v>
      </c>
      <c r="Z23" s="315">
        <v>230</v>
      </c>
      <c r="AA23" s="306">
        <v>250</v>
      </c>
    </row>
    <row r="24" spans="1:27" ht="15" customHeight="1" thickBot="1" x14ac:dyDescent="0.3">
      <c r="A24" s="674"/>
      <c r="B24" s="353" t="s">
        <v>554</v>
      </c>
      <c r="C24" s="319">
        <f t="shared" si="1"/>
        <v>2300.1</v>
      </c>
      <c r="D24" s="122">
        <f t="shared" si="2"/>
        <v>3066.8</v>
      </c>
      <c r="E24" s="122">
        <f t="shared" si="3"/>
        <v>3833.5</v>
      </c>
      <c r="F24" s="122">
        <f t="shared" si="4"/>
        <v>4600.2</v>
      </c>
      <c r="G24" s="122">
        <f t="shared" si="5"/>
        <v>5366.9</v>
      </c>
      <c r="H24" s="122">
        <f t="shared" si="6"/>
        <v>6133.6</v>
      </c>
      <c r="I24" s="122">
        <f t="shared" si="7"/>
        <v>6900.3</v>
      </c>
      <c r="J24" s="125">
        <v>7667</v>
      </c>
      <c r="K24" s="122">
        <f t="shared" si="8"/>
        <v>8433.7000000000007</v>
      </c>
      <c r="L24" s="122">
        <f t="shared" si="9"/>
        <v>9200.4</v>
      </c>
      <c r="M24" s="122">
        <f t="shared" si="10"/>
        <v>9967.1</v>
      </c>
      <c r="N24" s="122">
        <f t="shared" si="11"/>
        <v>10733.8</v>
      </c>
      <c r="O24" s="122">
        <f t="shared" si="12"/>
        <v>11500.5</v>
      </c>
      <c r="P24" s="122">
        <f t="shared" si="0"/>
        <v>12267.2</v>
      </c>
      <c r="Q24" s="122">
        <f t="shared" si="13"/>
        <v>13033.9</v>
      </c>
      <c r="R24" s="122">
        <f t="shared" si="14"/>
        <v>13800.6</v>
      </c>
      <c r="S24" s="122">
        <f t="shared" si="22"/>
        <v>14567.3</v>
      </c>
      <c r="T24" s="122">
        <f t="shared" si="23"/>
        <v>15334</v>
      </c>
      <c r="U24" s="122">
        <f t="shared" si="24"/>
        <v>16100.7</v>
      </c>
      <c r="V24" s="122">
        <f t="shared" si="25"/>
        <v>16867.400000000001</v>
      </c>
      <c r="W24" s="122">
        <f t="shared" si="19"/>
        <v>17634.099999999999</v>
      </c>
      <c r="X24" s="122">
        <f t="shared" si="20"/>
        <v>18400.8</v>
      </c>
      <c r="Y24" s="128">
        <f t="shared" si="21"/>
        <v>19167.5</v>
      </c>
      <c r="Z24" s="316">
        <v>230</v>
      </c>
      <c r="AA24" s="308">
        <v>250</v>
      </c>
    </row>
    <row r="26" spans="1:27" ht="15.75" x14ac:dyDescent="0.25">
      <c r="A26" s="645" t="s">
        <v>27</v>
      </c>
      <c r="B26" s="645"/>
      <c r="C26" s="645"/>
      <c r="D26" s="645"/>
      <c r="E26" s="645"/>
      <c r="F26" s="645"/>
      <c r="G26" s="645"/>
      <c r="H26" s="645"/>
      <c r="I26" s="645"/>
      <c r="J26" s="645"/>
      <c r="K26" s="645"/>
      <c r="L26" s="645"/>
      <c r="M26" s="645"/>
      <c r="N26" s="645"/>
      <c r="O26" s="645"/>
      <c r="P26" s="645"/>
      <c r="Q26" s="645"/>
    </row>
    <row r="27" spans="1:27" ht="15.75" x14ac:dyDescent="0.25">
      <c r="A27" s="651" t="s">
        <v>574</v>
      </c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</row>
    <row r="28" spans="1:27" ht="15.75" x14ac:dyDescent="0.25">
      <c r="A28" s="65" t="s">
        <v>572</v>
      </c>
      <c r="B28" s="65"/>
      <c r="C28" s="65"/>
      <c r="D28" s="65"/>
      <c r="E28" s="65"/>
      <c r="F28" s="65"/>
      <c r="G28" s="65"/>
      <c r="H28" s="65"/>
    </row>
    <row r="29" spans="1:27" ht="15.75" x14ac:dyDescent="0.25">
      <c r="A29" s="644" t="s">
        <v>573</v>
      </c>
      <c r="B29" s="644"/>
      <c r="C29" s="644"/>
      <c r="D29" s="644"/>
      <c r="E29" s="644"/>
      <c r="F29" s="644"/>
      <c r="G29" s="644"/>
      <c r="H29" s="644"/>
      <c r="I29" s="644"/>
      <c r="J29" s="644"/>
      <c r="K29" s="644"/>
      <c r="L29" s="644"/>
      <c r="M29" s="644"/>
      <c r="N29" s="644"/>
      <c r="O29" s="644"/>
      <c r="P29" s="644"/>
      <c r="Q29" s="644"/>
      <c r="R29" s="644"/>
      <c r="S29" s="644"/>
      <c r="T29" s="644"/>
      <c r="U29" s="644"/>
    </row>
    <row r="30" spans="1:27" x14ac:dyDescent="0.25">
      <c r="B30" s="11"/>
      <c r="C30" s="11"/>
      <c r="D30" s="11"/>
      <c r="E30" s="11"/>
      <c r="F30" s="11"/>
      <c r="G30" s="11"/>
      <c r="H30" s="11"/>
      <c r="I30" s="11"/>
      <c r="J30" s="66"/>
      <c r="K30" s="66"/>
    </row>
    <row r="31" spans="1:27" x14ac:dyDescent="0.25">
      <c r="B31" s="665" t="s">
        <v>250</v>
      </c>
      <c r="C31" s="665"/>
      <c r="D31" s="666" t="s">
        <v>251</v>
      </c>
      <c r="E31" s="667"/>
      <c r="F31" s="668"/>
      <c r="G31" s="665" t="s">
        <v>270</v>
      </c>
      <c r="H31" s="665"/>
      <c r="I31" s="665"/>
      <c r="J31" s="665"/>
      <c r="K31" s="669" t="s">
        <v>271</v>
      </c>
      <c r="L31" s="669"/>
      <c r="M31" s="669"/>
      <c r="N31" s="669"/>
    </row>
    <row r="32" spans="1:27" x14ac:dyDescent="0.25">
      <c r="B32" s="664" t="s">
        <v>272</v>
      </c>
      <c r="C32" s="664"/>
      <c r="D32" s="665" t="s">
        <v>269</v>
      </c>
      <c r="E32" s="665"/>
      <c r="F32" s="665"/>
      <c r="G32" s="665" t="s">
        <v>273</v>
      </c>
      <c r="H32" s="665"/>
      <c r="I32" s="665"/>
      <c r="J32" s="665"/>
      <c r="K32" s="665" t="s">
        <v>273</v>
      </c>
      <c r="L32" s="665"/>
      <c r="M32" s="665"/>
      <c r="N32" s="665"/>
    </row>
    <row r="33" spans="1:21" x14ac:dyDescent="0.25">
      <c r="R33" s="11"/>
      <c r="S33" s="66"/>
      <c r="T33" s="66"/>
    </row>
    <row r="34" spans="1:21" ht="21" x14ac:dyDescent="0.35">
      <c r="A34" s="68" t="s">
        <v>16</v>
      </c>
      <c r="R34" s="11"/>
      <c r="S34" s="66"/>
      <c r="T34" s="66"/>
    </row>
    <row r="35" spans="1:21" ht="21" x14ac:dyDescent="0.35">
      <c r="C35" s="382" t="s">
        <v>569</v>
      </c>
      <c r="R35" s="11"/>
      <c r="S35" s="66"/>
      <c r="T35" s="66"/>
    </row>
    <row r="36" spans="1:21" ht="15.75" x14ac:dyDescent="0.25"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</row>
    <row r="38" spans="1:21" x14ac:dyDescent="0.25">
      <c r="A38" s="11"/>
      <c r="B38" s="11"/>
    </row>
  </sheetData>
  <mergeCells count="21">
    <mergeCell ref="A26:Q26"/>
    <mergeCell ref="A1:V1"/>
    <mergeCell ref="U2:V2"/>
    <mergeCell ref="A3:V3"/>
    <mergeCell ref="A4:A5"/>
    <mergeCell ref="B4:B5"/>
    <mergeCell ref="A7:A11"/>
    <mergeCell ref="A12:A16"/>
    <mergeCell ref="A17:A20"/>
    <mergeCell ref="A21:A24"/>
    <mergeCell ref="C4:Y4"/>
    <mergeCell ref="B32:C32"/>
    <mergeCell ref="D32:F32"/>
    <mergeCell ref="G32:J32"/>
    <mergeCell ref="K32:N32"/>
    <mergeCell ref="A27:Q27"/>
    <mergeCell ref="A29:U29"/>
    <mergeCell ref="B31:C31"/>
    <mergeCell ref="D31:F31"/>
    <mergeCell ref="G31:J31"/>
    <mergeCell ref="K31:N31"/>
  </mergeCells>
  <pageMargins left="0.25" right="0.25" top="0.75" bottom="0.75" header="0.3" footer="0.3"/>
  <pageSetup paperSize="9" scale="7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"/>
  <sheetViews>
    <sheetView workbookViewId="0">
      <selection activeCell="D5" sqref="D5"/>
    </sheetView>
  </sheetViews>
  <sheetFormatPr defaultRowHeight="15" x14ac:dyDescent="0.25"/>
  <cols>
    <col min="1" max="1" width="13.140625" customWidth="1"/>
    <col min="2" max="2" width="11.28515625" customWidth="1"/>
    <col min="4" max="4" width="12.140625" bestFit="1" customWidth="1"/>
    <col min="5" max="5" width="67.140625" customWidth="1"/>
  </cols>
  <sheetData>
    <row r="1" spans="1:5" ht="21" x14ac:dyDescent="0.35">
      <c r="A1" s="483" t="s">
        <v>378</v>
      </c>
      <c r="B1" s="484"/>
      <c r="C1" s="484"/>
      <c r="D1" s="484"/>
      <c r="E1" s="484"/>
    </row>
    <row r="2" spans="1:5" ht="23.25" x14ac:dyDescent="0.35">
      <c r="A2" s="61"/>
      <c r="B2" s="87"/>
      <c r="C2" s="87"/>
      <c r="D2" s="87"/>
      <c r="E2" s="87"/>
    </row>
    <row r="3" spans="1:5" ht="21" x14ac:dyDescent="0.35">
      <c r="A3" s="676" t="s">
        <v>575</v>
      </c>
      <c r="B3" s="677"/>
      <c r="C3" s="677"/>
      <c r="D3" s="677"/>
      <c r="E3" s="677"/>
    </row>
    <row r="4" spans="1:5" ht="15.75" x14ac:dyDescent="0.25">
      <c r="A4" s="27" t="s">
        <v>379</v>
      </c>
      <c r="B4" s="27" t="s">
        <v>34</v>
      </c>
      <c r="C4" s="27" t="s">
        <v>35</v>
      </c>
      <c r="D4" s="27" t="s">
        <v>36</v>
      </c>
      <c r="E4" s="28"/>
    </row>
    <row r="5" spans="1:5" ht="15.75" x14ac:dyDescent="0.25">
      <c r="A5" s="27" t="s">
        <v>380</v>
      </c>
      <c r="B5" s="27" t="s">
        <v>383</v>
      </c>
      <c r="C5" s="27" t="s">
        <v>384</v>
      </c>
      <c r="D5" s="29">
        <v>202</v>
      </c>
      <c r="E5" s="28"/>
    </row>
    <row r="6" spans="1:5" ht="15.75" x14ac:dyDescent="0.25">
      <c r="A6" s="27" t="s">
        <v>381</v>
      </c>
      <c r="B6" s="27" t="s">
        <v>383</v>
      </c>
      <c r="C6" s="27" t="s">
        <v>384</v>
      </c>
      <c r="D6" s="29">
        <v>250</v>
      </c>
      <c r="E6" s="28"/>
    </row>
    <row r="7" spans="1:5" ht="15.75" x14ac:dyDescent="0.25">
      <c r="A7" s="27" t="s">
        <v>382</v>
      </c>
      <c r="B7" s="27" t="s">
        <v>383</v>
      </c>
      <c r="C7" s="27" t="s">
        <v>384</v>
      </c>
      <c r="D7" s="29">
        <v>298</v>
      </c>
      <c r="E7" s="28"/>
    </row>
    <row r="9" spans="1:5" x14ac:dyDescent="0.25">
      <c r="A9" s="490" t="s">
        <v>385</v>
      </c>
      <c r="B9" s="490"/>
      <c r="C9" s="490"/>
      <c r="D9" s="490"/>
      <c r="E9" s="490"/>
    </row>
    <row r="10" spans="1:5" x14ac:dyDescent="0.25">
      <c r="A10" s="30"/>
      <c r="B10" s="31"/>
      <c r="C10" s="31"/>
      <c r="D10" s="31"/>
      <c r="E10" s="31"/>
    </row>
    <row r="11" spans="1:5" x14ac:dyDescent="0.25">
      <c r="A11" s="30"/>
      <c r="B11" s="31"/>
      <c r="C11" s="31"/>
      <c r="D11" s="31"/>
      <c r="E11" s="31"/>
    </row>
    <row r="12" spans="1:5" x14ac:dyDescent="0.25">
      <c r="A12" s="33"/>
      <c r="B12" s="31"/>
      <c r="C12" s="31"/>
      <c r="D12" s="31"/>
      <c r="E12" s="31"/>
    </row>
    <row r="13" spans="1:5" x14ac:dyDescent="0.25">
      <c r="A13" s="33"/>
      <c r="E13" s="36"/>
    </row>
    <row r="14" spans="1:5" x14ac:dyDescent="0.25">
      <c r="A14" s="33"/>
      <c r="B14" s="39"/>
      <c r="C14" s="39"/>
      <c r="D14" s="36"/>
      <c r="E14" s="40"/>
    </row>
    <row r="15" spans="1:5" x14ac:dyDescent="0.25">
      <c r="A15" s="33"/>
      <c r="B15" s="41"/>
      <c r="C15" s="36"/>
      <c r="D15" s="42"/>
      <c r="E15" s="42"/>
    </row>
    <row r="16" spans="1:5" x14ac:dyDescent="0.25">
      <c r="A16" s="45"/>
      <c r="B16" s="41"/>
      <c r="C16" s="36"/>
      <c r="D16" s="42"/>
      <c r="E16" s="42"/>
    </row>
    <row r="17" spans="1:5" x14ac:dyDescent="0.25">
      <c r="A17" s="45"/>
      <c r="B17" s="46"/>
      <c r="C17" s="36"/>
      <c r="D17" s="42"/>
      <c r="E17" s="42"/>
    </row>
    <row r="18" spans="1:5" x14ac:dyDescent="0.25">
      <c r="A18" s="45"/>
      <c r="B18" s="46"/>
      <c r="C18" s="36"/>
      <c r="D18" s="42"/>
      <c r="E18" s="42"/>
    </row>
    <row r="19" spans="1:5" x14ac:dyDescent="0.25">
      <c r="B19" s="46"/>
      <c r="C19" s="36"/>
      <c r="D19" s="42"/>
      <c r="E19" s="42"/>
    </row>
  </sheetData>
  <mergeCells count="3">
    <mergeCell ref="A1:E1"/>
    <mergeCell ref="A3:E3"/>
    <mergeCell ref="A9:E9"/>
  </mergeCells>
  <pageMargins left="0.7" right="0.7" top="0.75" bottom="0.75" header="0.3" footer="0.3"/>
  <pageSetup paperSize="9" scale="7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6"/>
  <sheetViews>
    <sheetView zoomScale="85" zoomScaleNormal="85" workbookViewId="0">
      <selection activeCell="C3" sqref="C3:AH20"/>
    </sheetView>
  </sheetViews>
  <sheetFormatPr defaultRowHeight="15" x14ac:dyDescent="0.25"/>
  <cols>
    <col min="3" max="29" width="10.5703125" bestFit="1" customWidth="1"/>
    <col min="30" max="30" width="12" bestFit="1" customWidth="1"/>
    <col min="31" max="33" width="10.5703125" bestFit="1" customWidth="1"/>
    <col min="34" max="34" width="12" bestFit="1" customWidth="1"/>
  </cols>
  <sheetData>
    <row r="1" spans="1:36" ht="19.5" thickBot="1" x14ac:dyDescent="0.35">
      <c r="A1" s="684" t="s">
        <v>77</v>
      </c>
      <c r="B1" s="686"/>
      <c r="C1" s="684">
        <v>50</v>
      </c>
      <c r="D1" s="685"/>
      <c r="E1" s="685"/>
      <c r="F1" s="686"/>
      <c r="G1" s="684">
        <v>60</v>
      </c>
      <c r="H1" s="685"/>
      <c r="I1" s="685"/>
      <c r="J1" s="686"/>
      <c r="K1" s="684">
        <v>70</v>
      </c>
      <c r="L1" s="685"/>
      <c r="M1" s="685"/>
      <c r="N1" s="686"/>
      <c r="O1" s="684">
        <v>80</v>
      </c>
      <c r="P1" s="685"/>
      <c r="Q1" s="685"/>
      <c r="R1" s="686"/>
      <c r="S1" s="684">
        <v>90</v>
      </c>
      <c r="T1" s="685"/>
      <c r="U1" s="685"/>
      <c r="V1" s="686"/>
      <c r="W1" s="684">
        <v>100</v>
      </c>
      <c r="X1" s="685"/>
      <c r="Y1" s="685"/>
      <c r="Z1" s="686"/>
      <c r="AA1" s="684">
        <v>110</v>
      </c>
      <c r="AB1" s="685"/>
      <c r="AC1" s="685"/>
      <c r="AD1" s="686"/>
      <c r="AE1" s="684">
        <v>120</v>
      </c>
      <c r="AF1" s="685"/>
      <c r="AG1" s="685"/>
      <c r="AH1" s="686"/>
    </row>
    <row r="2" spans="1:36" ht="19.5" thickBot="1" x14ac:dyDescent="0.35">
      <c r="A2" s="693" t="s">
        <v>454</v>
      </c>
      <c r="B2" s="694"/>
      <c r="C2" s="105">
        <v>1</v>
      </c>
      <c r="D2" s="106">
        <v>2</v>
      </c>
      <c r="E2" s="106">
        <v>3</v>
      </c>
      <c r="F2" s="107">
        <v>4</v>
      </c>
      <c r="G2" s="105">
        <v>1</v>
      </c>
      <c r="H2" s="106">
        <v>2</v>
      </c>
      <c r="I2" s="106">
        <v>3</v>
      </c>
      <c r="J2" s="107">
        <v>4</v>
      </c>
      <c r="K2" s="105">
        <v>1</v>
      </c>
      <c r="L2" s="106">
        <v>2</v>
      </c>
      <c r="M2" s="106">
        <v>3</v>
      </c>
      <c r="N2" s="107">
        <v>4</v>
      </c>
      <c r="O2" s="105">
        <v>1</v>
      </c>
      <c r="P2" s="106">
        <v>2</v>
      </c>
      <c r="Q2" s="106">
        <v>3</v>
      </c>
      <c r="R2" s="107">
        <v>4</v>
      </c>
      <c r="S2" s="105">
        <v>1</v>
      </c>
      <c r="T2" s="106">
        <v>2</v>
      </c>
      <c r="U2" s="106">
        <v>3</v>
      </c>
      <c r="V2" s="107">
        <v>4</v>
      </c>
      <c r="W2" s="105">
        <v>1</v>
      </c>
      <c r="X2" s="106">
        <v>2</v>
      </c>
      <c r="Y2" s="106">
        <v>3</v>
      </c>
      <c r="Z2" s="107">
        <v>4</v>
      </c>
      <c r="AA2" s="105">
        <v>1</v>
      </c>
      <c r="AB2" s="106">
        <v>2</v>
      </c>
      <c r="AC2" s="106">
        <v>3</v>
      </c>
      <c r="AD2" s="107">
        <v>4</v>
      </c>
      <c r="AE2" s="105">
        <v>1</v>
      </c>
      <c r="AF2" s="106">
        <v>2</v>
      </c>
      <c r="AG2" s="106">
        <v>3</v>
      </c>
      <c r="AH2" s="107">
        <v>4</v>
      </c>
    </row>
    <row r="3" spans="1:36" ht="18.75" x14ac:dyDescent="0.3">
      <c r="A3" s="695" t="s">
        <v>455</v>
      </c>
      <c r="B3" s="108">
        <v>50</v>
      </c>
      <c r="C3" s="394">
        <v>1734.5328000000002</v>
      </c>
      <c r="D3" s="395">
        <v>2449.6471999999999</v>
      </c>
      <c r="E3" s="396">
        <v>2601.7992000000004</v>
      </c>
      <c r="F3" s="397">
        <v>2913.7108000000003</v>
      </c>
      <c r="G3" s="398">
        <v>1841.0391999999999</v>
      </c>
      <c r="H3" s="399">
        <v>2540.9384</v>
      </c>
      <c r="I3" s="399">
        <v>2693.0904000000005</v>
      </c>
      <c r="J3" s="400">
        <v>3141.9387999999999</v>
      </c>
      <c r="K3" s="394">
        <v>1932.3304000000001</v>
      </c>
      <c r="L3" s="396">
        <v>2632.2295999999997</v>
      </c>
      <c r="M3" s="396">
        <v>3065.8627999999999</v>
      </c>
      <c r="N3" s="397">
        <v>3537.5339999999997</v>
      </c>
      <c r="O3" s="398">
        <v>2031.2292000000004</v>
      </c>
      <c r="P3" s="401">
        <v>2723.5207999999998</v>
      </c>
      <c r="Q3" s="401">
        <v>3157.154</v>
      </c>
      <c r="R3" s="400">
        <v>3872.2684000000004</v>
      </c>
      <c r="S3" s="394">
        <v>2190.9888000000001</v>
      </c>
      <c r="T3" s="396">
        <v>2807.2044000000001</v>
      </c>
      <c r="U3" s="396">
        <v>3248.4452000000006</v>
      </c>
      <c r="V3" s="397">
        <v>4381.9776000000002</v>
      </c>
      <c r="W3" s="398">
        <v>2282.2799999999997</v>
      </c>
      <c r="X3" s="401">
        <v>3027.8247999999999</v>
      </c>
      <c r="Y3" s="401">
        <v>3742.9392000000007</v>
      </c>
      <c r="Z3" s="400">
        <v>4564.5599999999995</v>
      </c>
      <c r="AA3" s="394">
        <v>2449.6472000000003</v>
      </c>
      <c r="AB3" s="396">
        <v>3240.8375999999998</v>
      </c>
      <c r="AC3" s="396">
        <v>3834.2304000000004</v>
      </c>
      <c r="AD3" s="397">
        <v>5036.2312000000002</v>
      </c>
      <c r="AE3" s="402">
        <v>2487.6852000000008</v>
      </c>
      <c r="AF3" s="401">
        <v>3332.1288</v>
      </c>
      <c r="AG3" s="401">
        <v>4176.5724000000009</v>
      </c>
      <c r="AH3" s="400">
        <v>5226.4211999999998</v>
      </c>
      <c r="AJ3" s="88"/>
    </row>
    <row r="4" spans="1:36" ht="18.75" x14ac:dyDescent="0.3">
      <c r="A4" s="696"/>
      <c r="B4" s="109">
        <v>60</v>
      </c>
      <c r="C4" s="403">
        <v>1863.8620000000001</v>
      </c>
      <c r="D4" s="404">
        <v>2533.3308000000002</v>
      </c>
      <c r="E4" s="404">
        <v>2639.8372000000004</v>
      </c>
      <c r="F4" s="405">
        <v>2951.7487999999994</v>
      </c>
      <c r="G4" s="406">
        <v>2008.4063999999998</v>
      </c>
      <c r="H4" s="407">
        <v>2685.4827999999998</v>
      </c>
      <c r="I4" s="407">
        <v>2951.7487999999994</v>
      </c>
      <c r="J4" s="408">
        <v>3332.1288</v>
      </c>
      <c r="K4" s="403">
        <v>2099.6976</v>
      </c>
      <c r="L4" s="404">
        <v>2944.1412000000005</v>
      </c>
      <c r="M4" s="404">
        <v>3126.7236000000003</v>
      </c>
      <c r="N4" s="405">
        <v>3659.2556000000004</v>
      </c>
      <c r="O4" s="406">
        <v>2198.5964000000004</v>
      </c>
      <c r="P4" s="407">
        <v>3035.4324000000001</v>
      </c>
      <c r="Q4" s="407">
        <v>3560.3568</v>
      </c>
      <c r="R4" s="408">
        <v>4184.18</v>
      </c>
      <c r="S4" s="403">
        <v>2358.3560000000002</v>
      </c>
      <c r="T4" s="404">
        <v>3126.7236000000003</v>
      </c>
      <c r="U4" s="404">
        <v>3651.6480000000001</v>
      </c>
      <c r="V4" s="405">
        <v>4610.2056000000011</v>
      </c>
      <c r="W4" s="406">
        <v>2457.2547999999997</v>
      </c>
      <c r="X4" s="407">
        <v>3347.3440000000001</v>
      </c>
      <c r="Y4" s="407">
        <v>4222.2179999999998</v>
      </c>
      <c r="Z4" s="408">
        <v>5013.4084000000012</v>
      </c>
      <c r="AA4" s="403">
        <v>2617.0144</v>
      </c>
      <c r="AB4" s="404">
        <v>3560.3568</v>
      </c>
      <c r="AC4" s="404">
        <v>4313.5091999999995</v>
      </c>
      <c r="AD4" s="405">
        <v>5545.9404000000013</v>
      </c>
      <c r="AE4" s="406">
        <v>2655.0524000000005</v>
      </c>
      <c r="AF4" s="407">
        <v>3651.6480000000001</v>
      </c>
      <c r="AG4" s="407">
        <v>4655.851200000001</v>
      </c>
      <c r="AH4" s="408">
        <v>5857.8519999999999</v>
      </c>
    </row>
    <row r="5" spans="1:36" ht="18.75" x14ac:dyDescent="0.3">
      <c r="A5" s="696"/>
      <c r="B5" s="109">
        <v>70</v>
      </c>
      <c r="C5" s="409">
        <v>1886.6848000000002</v>
      </c>
      <c r="D5" s="410">
        <v>2601.7992000000004</v>
      </c>
      <c r="E5" s="410">
        <v>2723.5207999999998</v>
      </c>
      <c r="F5" s="411">
        <v>3081.078</v>
      </c>
      <c r="G5" s="412">
        <v>2114.9128000000001</v>
      </c>
      <c r="H5" s="413">
        <v>2753.9512000000004</v>
      </c>
      <c r="I5" s="413">
        <v>3043.0400000000004</v>
      </c>
      <c r="J5" s="414">
        <v>3469.0656000000004</v>
      </c>
      <c r="K5" s="409">
        <v>2267.0648000000001</v>
      </c>
      <c r="L5" s="410">
        <v>3088.6856000000002</v>
      </c>
      <c r="M5" s="410">
        <v>3423.42</v>
      </c>
      <c r="N5" s="411">
        <v>3925.5216000000005</v>
      </c>
      <c r="O5" s="412">
        <v>2365.9636</v>
      </c>
      <c r="P5" s="415">
        <v>3354.9516000000003</v>
      </c>
      <c r="Q5" s="415">
        <v>3788.5847999999996</v>
      </c>
      <c r="R5" s="414">
        <v>4374.37</v>
      </c>
      <c r="S5" s="409">
        <v>2525.7232000000004</v>
      </c>
      <c r="T5" s="410">
        <v>3446.2427999999995</v>
      </c>
      <c r="U5" s="410">
        <v>4054.8507999999997</v>
      </c>
      <c r="V5" s="411">
        <v>4823.2183999999997</v>
      </c>
      <c r="W5" s="412">
        <v>2624.6220000000003</v>
      </c>
      <c r="X5" s="415">
        <v>3659.2556000000004</v>
      </c>
      <c r="Y5" s="415">
        <v>4564.5599999999995</v>
      </c>
      <c r="Z5" s="414">
        <v>5272.0668000000005</v>
      </c>
      <c r="AA5" s="409">
        <v>2784.3816000000002</v>
      </c>
      <c r="AB5" s="410">
        <v>3872.2684000000004</v>
      </c>
      <c r="AC5" s="410">
        <v>4922.1171999999997</v>
      </c>
      <c r="AD5" s="411">
        <v>5720.9152000000004</v>
      </c>
      <c r="AE5" s="416">
        <v>2822.4196000000002</v>
      </c>
      <c r="AF5" s="415">
        <v>3963.5596000000005</v>
      </c>
      <c r="AG5" s="415">
        <v>5142.7375999999995</v>
      </c>
      <c r="AH5" s="414">
        <v>6184.9788000000008</v>
      </c>
    </row>
    <row r="6" spans="1:36" ht="18.75" x14ac:dyDescent="0.3">
      <c r="A6" s="696"/>
      <c r="B6" s="109">
        <v>80</v>
      </c>
      <c r="C6" s="403">
        <v>1848.6467999999998</v>
      </c>
      <c r="D6" s="404">
        <v>2373.5711999999999</v>
      </c>
      <c r="E6" s="404">
        <v>2746.3435999999997</v>
      </c>
      <c r="F6" s="405">
        <v>3141.9387999999999</v>
      </c>
      <c r="G6" s="406">
        <v>2076.8748000000001</v>
      </c>
      <c r="H6" s="407">
        <v>2464.8624</v>
      </c>
      <c r="I6" s="407">
        <v>3134.3312000000005</v>
      </c>
      <c r="J6" s="408">
        <v>3613.6100000000006</v>
      </c>
      <c r="K6" s="403">
        <v>2092.09</v>
      </c>
      <c r="L6" s="404">
        <v>2685.4827999999998</v>
      </c>
      <c r="M6" s="404">
        <v>3522.3188</v>
      </c>
      <c r="N6" s="405">
        <v>4092.8888000000002</v>
      </c>
      <c r="O6" s="406">
        <v>2518.1156000000001</v>
      </c>
      <c r="P6" s="407">
        <v>3377.7744000000002</v>
      </c>
      <c r="Q6" s="407">
        <v>3925.5216000000005</v>
      </c>
      <c r="R6" s="408">
        <v>4564.5599999999995</v>
      </c>
      <c r="S6" s="403">
        <v>2617.0144</v>
      </c>
      <c r="T6" s="404">
        <v>3598.3948</v>
      </c>
      <c r="U6" s="404">
        <v>4222.2179999999998</v>
      </c>
      <c r="V6" s="405">
        <v>5043.8387999999995</v>
      </c>
      <c r="W6" s="406">
        <v>2708.3056000000001</v>
      </c>
      <c r="X6" s="407">
        <v>3682.0783999999999</v>
      </c>
      <c r="Y6" s="407">
        <v>4709.1044000000002</v>
      </c>
      <c r="Z6" s="408">
        <v>5515.51</v>
      </c>
      <c r="AA6" s="403">
        <v>2807.2044000000001</v>
      </c>
      <c r="AB6" s="404">
        <v>3895.0912000000003</v>
      </c>
      <c r="AC6" s="404">
        <v>5097.0920000000006</v>
      </c>
      <c r="AD6" s="405">
        <v>5994.7888000000003</v>
      </c>
      <c r="AE6" s="406">
        <v>2997.3944000000001</v>
      </c>
      <c r="AF6" s="407">
        <v>3986.3824</v>
      </c>
      <c r="AG6" s="407">
        <v>5317.7124000000013</v>
      </c>
      <c r="AH6" s="408">
        <v>6466.46</v>
      </c>
    </row>
    <row r="7" spans="1:36" ht="18.75" x14ac:dyDescent="0.3">
      <c r="A7" s="696"/>
      <c r="B7" s="109">
        <v>90</v>
      </c>
      <c r="C7" s="409">
        <v>1886.6848000000002</v>
      </c>
      <c r="D7" s="410">
        <v>2411.6091999999999</v>
      </c>
      <c r="E7" s="410">
        <v>2814.8119999999999</v>
      </c>
      <c r="F7" s="411">
        <v>3256.0527999999999</v>
      </c>
      <c r="G7" s="412">
        <v>2122.5204000000003</v>
      </c>
      <c r="H7" s="413">
        <v>2632.2295999999997</v>
      </c>
      <c r="I7" s="413">
        <v>3233.23</v>
      </c>
      <c r="J7" s="414">
        <v>3758.1543999999999</v>
      </c>
      <c r="K7" s="409">
        <v>2213.8116</v>
      </c>
      <c r="L7" s="410">
        <v>2723.5207999999998</v>
      </c>
      <c r="M7" s="410">
        <v>3606.0024000000003</v>
      </c>
      <c r="N7" s="411">
        <v>4252.6483999999991</v>
      </c>
      <c r="O7" s="412">
        <v>2571.3687999999997</v>
      </c>
      <c r="P7" s="415">
        <v>3431.0276000000003</v>
      </c>
      <c r="Q7" s="415">
        <v>4047.2432000000003</v>
      </c>
      <c r="R7" s="414">
        <v>4762.3576000000003</v>
      </c>
      <c r="S7" s="409">
        <v>2670.2676000000001</v>
      </c>
      <c r="T7" s="410">
        <v>3651.6480000000001</v>
      </c>
      <c r="U7" s="410">
        <v>4283.0788000000002</v>
      </c>
      <c r="V7" s="411">
        <v>5249.2440000000006</v>
      </c>
      <c r="W7" s="412">
        <v>2769.1664000000005</v>
      </c>
      <c r="X7" s="415">
        <v>3742.9392000000007</v>
      </c>
      <c r="Y7" s="415">
        <v>4861.2563999999993</v>
      </c>
      <c r="Z7" s="414">
        <v>5751.3455999999996</v>
      </c>
      <c r="AA7" s="409">
        <v>2868.0652000000005</v>
      </c>
      <c r="AB7" s="410">
        <v>3955.9520000000007</v>
      </c>
      <c r="AC7" s="410">
        <v>5173.1680000000006</v>
      </c>
      <c r="AD7" s="411">
        <v>6261.0548000000008</v>
      </c>
      <c r="AE7" s="416">
        <v>3058.255200000001</v>
      </c>
      <c r="AF7" s="415">
        <v>4054.8507999999997</v>
      </c>
      <c r="AG7" s="415">
        <v>5393.7884000000004</v>
      </c>
      <c r="AH7" s="414">
        <v>6755.5488000000005</v>
      </c>
    </row>
    <row r="8" spans="1:36" ht="18.75" x14ac:dyDescent="0.3">
      <c r="A8" s="696"/>
      <c r="B8" s="109">
        <v>100</v>
      </c>
      <c r="C8" s="403">
        <v>1924.7227999999998</v>
      </c>
      <c r="D8" s="404">
        <v>2457.2547999999997</v>
      </c>
      <c r="E8" s="404">
        <v>2860.4576000000002</v>
      </c>
      <c r="F8" s="405">
        <v>3514.7112000000002</v>
      </c>
      <c r="G8" s="406">
        <v>2168.1660000000002</v>
      </c>
      <c r="H8" s="407">
        <v>2677.8752000000004</v>
      </c>
      <c r="I8" s="407">
        <v>3347.3440000000001</v>
      </c>
      <c r="J8" s="408">
        <v>4054.8507999999997</v>
      </c>
      <c r="K8" s="403">
        <v>2259.4571999999998</v>
      </c>
      <c r="L8" s="404">
        <v>2769.1664000000005</v>
      </c>
      <c r="M8" s="404">
        <v>3659.2556000000004</v>
      </c>
      <c r="N8" s="405">
        <v>4602.598</v>
      </c>
      <c r="O8" s="406">
        <v>2624.6220000000003</v>
      </c>
      <c r="P8" s="407">
        <v>3491.8883999999998</v>
      </c>
      <c r="Q8" s="407">
        <v>4138.5343999999996</v>
      </c>
      <c r="R8" s="408">
        <v>5043.8387999999995</v>
      </c>
      <c r="S8" s="403">
        <v>2731.1284000000001</v>
      </c>
      <c r="T8" s="404">
        <v>3712.5087999999996</v>
      </c>
      <c r="U8" s="404">
        <v>4351.5472</v>
      </c>
      <c r="V8" s="405">
        <v>5583.9784</v>
      </c>
      <c r="W8" s="406">
        <v>2830.0272000000004</v>
      </c>
      <c r="X8" s="407">
        <v>3803.7999999999997</v>
      </c>
      <c r="Y8" s="407">
        <v>5013.4084000000012</v>
      </c>
      <c r="Z8" s="408">
        <v>6116.5104000000019</v>
      </c>
      <c r="AA8" s="403">
        <v>2928.9259999999999</v>
      </c>
      <c r="AB8" s="404">
        <v>4024.4204</v>
      </c>
      <c r="AC8" s="404">
        <v>5370.9655999999995</v>
      </c>
      <c r="AD8" s="405">
        <v>6527.3208000000013</v>
      </c>
      <c r="AE8" s="406">
        <v>3119.1160000000004</v>
      </c>
      <c r="AF8" s="407">
        <v>4115.7116000000005</v>
      </c>
      <c r="AG8" s="407">
        <v>5469.8644000000004</v>
      </c>
      <c r="AH8" s="408">
        <v>7037.0300000000007</v>
      </c>
    </row>
    <row r="9" spans="1:36" ht="18.75" x14ac:dyDescent="0.3">
      <c r="A9" s="696"/>
      <c r="B9" s="109">
        <v>110</v>
      </c>
      <c r="C9" s="409">
        <v>1962.7608000000002</v>
      </c>
      <c r="D9" s="410">
        <v>2495.2928000000002</v>
      </c>
      <c r="E9" s="410">
        <v>2906.1032000000005</v>
      </c>
      <c r="F9" s="411">
        <v>3636.4328</v>
      </c>
      <c r="G9" s="412">
        <v>2213.8116</v>
      </c>
      <c r="H9" s="413">
        <v>2723.5207999999998</v>
      </c>
      <c r="I9" s="413">
        <v>3392.9896000000003</v>
      </c>
      <c r="J9" s="414">
        <v>4207.0028000000011</v>
      </c>
      <c r="K9" s="409">
        <v>2274.6724000000004</v>
      </c>
      <c r="L9" s="410">
        <v>2814.8119999999999</v>
      </c>
      <c r="M9" s="410">
        <v>3720.1164000000003</v>
      </c>
      <c r="N9" s="411">
        <v>4777.5728000000008</v>
      </c>
      <c r="O9" s="412">
        <v>2677.8752000000004</v>
      </c>
      <c r="P9" s="415">
        <v>3552.7492000000011</v>
      </c>
      <c r="Q9" s="415">
        <v>4199.3951999999999</v>
      </c>
      <c r="R9" s="414">
        <v>5249.2440000000006</v>
      </c>
      <c r="S9" s="409">
        <v>2791.9892</v>
      </c>
      <c r="T9" s="410">
        <v>3773.3696000000004</v>
      </c>
      <c r="U9" s="410">
        <v>4412.4080000000004</v>
      </c>
      <c r="V9" s="411">
        <v>5796.9912000000004</v>
      </c>
      <c r="W9" s="412">
        <v>2890.8879999999999</v>
      </c>
      <c r="X9" s="415">
        <v>3872.2684000000004</v>
      </c>
      <c r="Y9" s="415">
        <v>5089.4844000000012</v>
      </c>
      <c r="Z9" s="414">
        <v>6359.9536000000007</v>
      </c>
      <c r="AA9" s="409">
        <v>2989.7867999999999</v>
      </c>
      <c r="AB9" s="410">
        <v>4085.2812000000004</v>
      </c>
      <c r="AC9" s="410">
        <v>5454.6491999999998</v>
      </c>
      <c r="AD9" s="411">
        <v>6785.9792000000007</v>
      </c>
      <c r="AE9" s="416">
        <v>3179.9768000000004</v>
      </c>
      <c r="AF9" s="415">
        <v>4184.18</v>
      </c>
      <c r="AG9" s="415">
        <v>5675.2695999999996</v>
      </c>
      <c r="AH9" s="414">
        <v>7326.1188000000011</v>
      </c>
    </row>
    <row r="10" spans="1:36" ht="18.75" x14ac:dyDescent="0.3">
      <c r="A10" s="696"/>
      <c r="B10" s="109">
        <v>120</v>
      </c>
      <c r="C10" s="403">
        <v>2000.7988000000003</v>
      </c>
      <c r="D10" s="404">
        <v>2540.9384</v>
      </c>
      <c r="E10" s="404">
        <v>2951.7487999999994</v>
      </c>
      <c r="F10" s="405">
        <v>3758.1543999999999</v>
      </c>
      <c r="G10" s="406">
        <v>2259.4571999999998</v>
      </c>
      <c r="H10" s="407">
        <v>2761.5587999999998</v>
      </c>
      <c r="I10" s="407">
        <v>3446.2427999999995</v>
      </c>
      <c r="J10" s="408">
        <v>4351.5472</v>
      </c>
      <c r="K10" s="403">
        <v>2312.7104000000004</v>
      </c>
      <c r="L10" s="404">
        <v>2860.4576000000002</v>
      </c>
      <c r="M10" s="404">
        <v>3773.3696000000004</v>
      </c>
      <c r="N10" s="405">
        <v>4944.9399999999996</v>
      </c>
      <c r="O10" s="406">
        <v>2738.7360000000003</v>
      </c>
      <c r="P10" s="407">
        <v>3613.6100000000006</v>
      </c>
      <c r="Q10" s="407">
        <v>4267.8636000000006</v>
      </c>
      <c r="R10" s="408">
        <v>5447.0415999999996</v>
      </c>
      <c r="S10" s="403">
        <v>2852.8500000000004</v>
      </c>
      <c r="T10" s="404">
        <v>3834.2304000000004</v>
      </c>
      <c r="U10" s="404">
        <v>4480.8764000000001</v>
      </c>
      <c r="V10" s="405">
        <v>6025.2191999999995</v>
      </c>
      <c r="W10" s="406">
        <v>2951.7487999999994</v>
      </c>
      <c r="X10" s="407">
        <v>3933.1292000000008</v>
      </c>
      <c r="Y10" s="407">
        <v>5165.5604000000012</v>
      </c>
      <c r="Z10" s="408">
        <v>6595.7892000000002</v>
      </c>
      <c r="AA10" s="403">
        <v>3050.6475999999998</v>
      </c>
      <c r="AB10" s="404">
        <v>4153.7496000000001</v>
      </c>
      <c r="AC10" s="404">
        <v>5530.7252000000008</v>
      </c>
      <c r="AD10" s="405">
        <v>7052.2452000000003</v>
      </c>
      <c r="AE10" s="406">
        <v>3195.192</v>
      </c>
      <c r="AF10" s="407">
        <v>4245.0408000000007</v>
      </c>
      <c r="AG10" s="407">
        <v>5629.6239999999998</v>
      </c>
      <c r="AH10" s="408">
        <v>7615.2075999999997</v>
      </c>
      <c r="AJ10" s="423">
        <v>0.65</v>
      </c>
    </row>
    <row r="11" spans="1:36" ht="18.75" x14ac:dyDescent="0.3">
      <c r="A11" s="696"/>
      <c r="B11" s="109">
        <v>130</v>
      </c>
      <c r="C11" s="409">
        <v>2046.4444000000001</v>
      </c>
      <c r="D11" s="410">
        <v>2578.9764000000005</v>
      </c>
      <c r="E11" s="410">
        <v>2989.7867999999999</v>
      </c>
      <c r="F11" s="411">
        <v>3887.4836</v>
      </c>
      <c r="G11" s="412">
        <v>2305.1028000000006</v>
      </c>
      <c r="H11" s="413">
        <v>2807.2044000000001</v>
      </c>
      <c r="I11" s="413">
        <v>3499.4960000000001</v>
      </c>
      <c r="J11" s="414">
        <v>4549.3448000000008</v>
      </c>
      <c r="K11" s="409">
        <v>2343.1408000000006</v>
      </c>
      <c r="L11" s="410">
        <v>2906.1032000000005</v>
      </c>
      <c r="M11" s="410">
        <v>3826.6228000000001</v>
      </c>
      <c r="N11" s="411">
        <v>5180.7755999999999</v>
      </c>
      <c r="O11" s="412">
        <v>2799.5967999999998</v>
      </c>
      <c r="P11" s="415">
        <v>3674.4708000000001</v>
      </c>
      <c r="Q11" s="415">
        <v>4328.7244000000001</v>
      </c>
      <c r="R11" s="414">
        <v>5743.7379999999994</v>
      </c>
      <c r="S11" s="409">
        <v>2913.7108000000003</v>
      </c>
      <c r="T11" s="410">
        <v>3902.6988000000001</v>
      </c>
      <c r="U11" s="410">
        <v>4549.3448000000008</v>
      </c>
      <c r="V11" s="411">
        <v>6359.9536000000007</v>
      </c>
      <c r="W11" s="412">
        <v>3043.0400000000004</v>
      </c>
      <c r="X11" s="415">
        <v>3993.99</v>
      </c>
      <c r="Y11" s="415">
        <v>5241.6364000000003</v>
      </c>
      <c r="Z11" s="414">
        <v>6983.7767999999996</v>
      </c>
      <c r="AA11" s="409">
        <v>3119.1160000000004</v>
      </c>
      <c r="AB11" s="410">
        <v>4214.6103999999996</v>
      </c>
      <c r="AC11" s="410">
        <v>5614.4088000000002</v>
      </c>
      <c r="AD11" s="411">
        <v>7303.2960000000003</v>
      </c>
      <c r="AE11" s="416">
        <v>3309.3060000000005</v>
      </c>
      <c r="AF11" s="415">
        <v>4313.5091999999995</v>
      </c>
      <c r="AG11" s="415">
        <v>5835.029199999999</v>
      </c>
      <c r="AH11" s="414">
        <v>7896.6887999999999</v>
      </c>
    </row>
    <row r="12" spans="1:36" ht="18.75" x14ac:dyDescent="0.3">
      <c r="A12" s="696"/>
      <c r="B12" s="109">
        <v>140</v>
      </c>
      <c r="C12" s="403">
        <v>2092.09</v>
      </c>
      <c r="D12" s="404">
        <v>2632.2295999999997</v>
      </c>
      <c r="E12" s="404">
        <v>3035.4324000000001</v>
      </c>
      <c r="F12" s="405">
        <v>4016.8127999999997</v>
      </c>
      <c r="G12" s="406">
        <v>2350.7483999999999</v>
      </c>
      <c r="H12" s="407">
        <v>2860.4576000000002</v>
      </c>
      <c r="I12" s="407">
        <v>3552.7492000000011</v>
      </c>
      <c r="J12" s="408">
        <v>4701.4967999999999</v>
      </c>
      <c r="K12" s="403">
        <v>2404.0016000000001</v>
      </c>
      <c r="L12" s="404">
        <v>2959.3564000000006</v>
      </c>
      <c r="M12" s="404">
        <v>3887.4836</v>
      </c>
      <c r="N12" s="405">
        <v>5348.1428000000005</v>
      </c>
      <c r="O12" s="406">
        <v>2860.4576000000002</v>
      </c>
      <c r="P12" s="407">
        <v>3742.9392000000007</v>
      </c>
      <c r="Q12" s="407">
        <v>4397.1928000000007</v>
      </c>
      <c r="R12" s="408">
        <v>5949.1432000000004</v>
      </c>
      <c r="S12" s="403">
        <v>3043.0400000000004</v>
      </c>
      <c r="T12" s="404">
        <v>3971.1672000000008</v>
      </c>
      <c r="U12" s="404">
        <v>4617.8132000000005</v>
      </c>
      <c r="V12" s="405">
        <v>6588.1815999999999</v>
      </c>
      <c r="W12" s="406">
        <v>3103.9007999999999</v>
      </c>
      <c r="X12" s="407">
        <v>4077.6736000000001</v>
      </c>
      <c r="Y12" s="407">
        <v>5294.8895999999995</v>
      </c>
      <c r="Z12" s="408">
        <v>7090.2831999999999</v>
      </c>
      <c r="AA12" s="403">
        <v>3187.5844000000006</v>
      </c>
      <c r="AB12" s="404">
        <v>4298.2940000000008</v>
      </c>
      <c r="AC12" s="404">
        <v>5660.0544000000009</v>
      </c>
      <c r="AD12" s="405">
        <v>7516.3087999999998</v>
      </c>
      <c r="AE12" s="406">
        <v>3377.7744000000002</v>
      </c>
      <c r="AF12" s="407">
        <v>4397.1928000000007</v>
      </c>
      <c r="AG12" s="407">
        <v>6048.0420000000004</v>
      </c>
      <c r="AH12" s="408">
        <v>8064.0560000000005</v>
      </c>
      <c r="AJ12" s="423">
        <v>1.4</v>
      </c>
    </row>
    <row r="13" spans="1:36" ht="18.75" x14ac:dyDescent="0.3">
      <c r="A13" s="696"/>
      <c r="B13" s="109">
        <v>150</v>
      </c>
      <c r="C13" s="409">
        <v>2145.3432000000003</v>
      </c>
      <c r="D13" s="410">
        <v>2662.6600000000003</v>
      </c>
      <c r="E13" s="410">
        <v>3081.078</v>
      </c>
      <c r="F13" s="411">
        <v>4130.9268000000002</v>
      </c>
      <c r="G13" s="416">
        <v>2404.0016000000001</v>
      </c>
      <c r="H13" s="413">
        <v>2898.4956000000002</v>
      </c>
      <c r="I13" s="413">
        <v>3613.6100000000006</v>
      </c>
      <c r="J13" s="414">
        <v>4808.0032000000001</v>
      </c>
      <c r="K13" s="409">
        <v>2533.3308000000002</v>
      </c>
      <c r="L13" s="410">
        <v>3012.6095999999998</v>
      </c>
      <c r="M13" s="410">
        <v>3940.7368000000001</v>
      </c>
      <c r="N13" s="411">
        <v>5477.4720000000007</v>
      </c>
      <c r="O13" s="412">
        <v>2738.7360000000003</v>
      </c>
      <c r="P13" s="415">
        <v>3773.3696000000004</v>
      </c>
      <c r="Q13" s="415">
        <v>4549.3448000000008</v>
      </c>
      <c r="R13" s="414">
        <v>6139.3332</v>
      </c>
      <c r="S13" s="409">
        <v>2845.2424000000001</v>
      </c>
      <c r="T13" s="410">
        <v>4009.2052000000003</v>
      </c>
      <c r="U13" s="410">
        <v>4868.8640000000005</v>
      </c>
      <c r="V13" s="411">
        <v>6679.4728000000005</v>
      </c>
      <c r="W13" s="412">
        <v>2951.7487999999994</v>
      </c>
      <c r="X13" s="415">
        <v>4115.7116000000005</v>
      </c>
      <c r="Y13" s="415">
        <v>5317.7124000000013</v>
      </c>
      <c r="Z13" s="414">
        <v>7341.3339999999998</v>
      </c>
      <c r="AA13" s="409">
        <v>3058.255200000001</v>
      </c>
      <c r="AB13" s="410">
        <v>4351.5472</v>
      </c>
      <c r="AC13" s="410">
        <v>5682.8771999999999</v>
      </c>
      <c r="AD13" s="411">
        <v>7774.9672</v>
      </c>
      <c r="AE13" s="416">
        <v>3392.9896000000003</v>
      </c>
      <c r="AF13" s="415">
        <v>4458.0536000000002</v>
      </c>
      <c r="AG13" s="415">
        <v>6002.3964000000005</v>
      </c>
      <c r="AH13" s="414">
        <v>8353.1448000000019</v>
      </c>
    </row>
    <row r="14" spans="1:36" ht="18.75" x14ac:dyDescent="0.3">
      <c r="A14" s="696"/>
      <c r="B14" s="109">
        <v>160</v>
      </c>
      <c r="C14" s="403">
        <v>2206.2040000000002</v>
      </c>
      <c r="D14" s="404">
        <v>2769.1664000000005</v>
      </c>
      <c r="E14" s="404">
        <v>3119.1160000000004</v>
      </c>
      <c r="F14" s="405">
        <v>4267.8636000000006</v>
      </c>
      <c r="G14" s="406">
        <v>2464.8624</v>
      </c>
      <c r="H14" s="407">
        <v>2883.2804000000001</v>
      </c>
      <c r="I14" s="407">
        <v>3773.3696000000004</v>
      </c>
      <c r="J14" s="408">
        <v>4952.5475999999999</v>
      </c>
      <c r="K14" s="403">
        <v>2594.1916000000001</v>
      </c>
      <c r="L14" s="404">
        <v>3119.1160000000004</v>
      </c>
      <c r="M14" s="404">
        <v>4108.1040000000003</v>
      </c>
      <c r="N14" s="405">
        <v>5644.8392000000003</v>
      </c>
      <c r="O14" s="406">
        <v>2830.0272000000004</v>
      </c>
      <c r="P14" s="407">
        <v>3933.1292000000008</v>
      </c>
      <c r="Q14" s="407">
        <v>4747.1423999999997</v>
      </c>
      <c r="R14" s="408">
        <v>6337.1308000000008</v>
      </c>
      <c r="S14" s="403">
        <v>2936.5335999999998</v>
      </c>
      <c r="T14" s="404">
        <v>4168.9648000000007</v>
      </c>
      <c r="U14" s="404">
        <v>5081.8768</v>
      </c>
      <c r="V14" s="405">
        <v>6900.0932000000012</v>
      </c>
      <c r="W14" s="406">
        <v>3043.0400000000004</v>
      </c>
      <c r="X14" s="407">
        <v>4283.0788000000002</v>
      </c>
      <c r="Y14" s="407">
        <v>5561.1555999999991</v>
      </c>
      <c r="Z14" s="408">
        <v>7577.1695999999993</v>
      </c>
      <c r="AA14" s="403">
        <v>3149.5464000000002</v>
      </c>
      <c r="AB14" s="404">
        <v>4511.3068000000003</v>
      </c>
      <c r="AC14" s="404">
        <v>5926.3204000000014</v>
      </c>
      <c r="AD14" s="405">
        <v>8033.6255999999994</v>
      </c>
      <c r="AE14" s="406">
        <v>3476.6732000000002</v>
      </c>
      <c r="AF14" s="407">
        <v>4617.8132000000005</v>
      </c>
      <c r="AG14" s="407">
        <v>6245.8396000000002</v>
      </c>
      <c r="AH14" s="408">
        <v>8642.2336000000014</v>
      </c>
    </row>
    <row r="15" spans="1:36" ht="18.75" x14ac:dyDescent="0.3">
      <c r="A15" s="696"/>
      <c r="B15" s="109">
        <v>170</v>
      </c>
      <c r="C15" s="409">
        <v>2259.4571999999998</v>
      </c>
      <c r="D15" s="410">
        <v>2883.2804000000001</v>
      </c>
      <c r="E15" s="410">
        <v>3240.8375999999998</v>
      </c>
      <c r="F15" s="411">
        <v>4305.9016000000011</v>
      </c>
      <c r="G15" s="416">
        <v>2525.7232000000004</v>
      </c>
      <c r="H15" s="413">
        <v>3119.1160000000004</v>
      </c>
      <c r="I15" s="413">
        <v>3940.7368000000001</v>
      </c>
      <c r="J15" s="414">
        <v>5112.3072000000002</v>
      </c>
      <c r="K15" s="409">
        <v>2655.0524000000005</v>
      </c>
      <c r="L15" s="410">
        <v>3225.6223999999997</v>
      </c>
      <c r="M15" s="410">
        <v>4267.8636000000006</v>
      </c>
      <c r="N15" s="411">
        <v>5819.8140000000003</v>
      </c>
      <c r="O15" s="412">
        <v>2913.7108000000003</v>
      </c>
      <c r="P15" s="415">
        <v>4092.8888000000002</v>
      </c>
      <c r="Q15" s="415">
        <v>4937.3324000000011</v>
      </c>
      <c r="R15" s="414">
        <v>6512.1055999999999</v>
      </c>
      <c r="S15" s="409">
        <v>3020.2172</v>
      </c>
      <c r="T15" s="410">
        <v>4328.7244000000001</v>
      </c>
      <c r="U15" s="410">
        <v>5302.4971999999998</v>
      </c>
      <c r="V15" s="411">
        <v>7120.7136</v>
      </c>
      <c r="W15" s="412">
        <v>3126.7236000000003</v>
      </c>
      <c r="X15" s="415">
        <v>4442.8383999999996</v>
      </c>
      <c r="Y15" s="415">
        <v>5804.5988000000007</v>
      </c>
      <c r="Z15" s="414">
        <v>7820.6128000000008</v>
      </c>
      <c r="AA15" s="409">
        <v>3233.23</v>
      </c>
      <c r="AB15" s="410">
        <v>4671.0663999999997</v>
      </c>
      <c r="AC15" s="410">
        <v>6169.7636000000002</v>
      </c>
      <c r="AD15" s="411">
        <v>8360.7524000000012</v>
      </c>
      <c r="AE15" s="416">
        <v>3567.9644000000003</v>
      </c>
      <c r="AF15" s="415">
        <v>4777.5728000000008</v>
      </c>
      <c r="AG15" s="415">
        <v>6489.2828000000009</v>
      </c>
      <c r="AH15" s="414">
        <v>8931.3224000000009</v>
      </c>
    </row>
    <row r="16" spans="1:36" ht="18.75" x14ac:dyDescent="0.3">
      <c r="A16" s="696"/>
      <c r="B16" s="109">
        <v>180</v>
      </c>
      <c r="C16" s="403">
        <v>2320.3180000000002</v>
      </c>
      <c r="D16" s="404">
        <v>2989.7867999999999</v>
      </c>
      <c r="E16" s="404">
        <v>3370.1668</v>
      </c>
      <c r="F16" s="405">
        <v>4427.6232</v>
      </c>
      <c r="G16" s="406">
        <v>2578.9764000000005</v>
      </c>
      <c r="H16" s="407">
        <v>3225.6223999999997</v>
      </c>
      <c r="I16" s="407">
        <v>4108.1040000000003</v>
      </c>
      <c r="J16" s="408">
        <v>5157.9528000000009</v>
      </c>
      <c r="K16" s="403">
        <v>2715.9132000000004</v>
      </c>
      <c r="L16" s="404">
        <v>3332.1288</v>
      </c>
      <c r="M16" s="404">
        <v>4435.2308000000012</v>
      </c>
      <c r="N16" s="405">
        <v>5888.282400000001</v>
      </c>
      <c r="O16" s="406">
        <v>2997.3944000000001</v>
      </c>
      <c r="P16" s="407">
        <v>4252.6483999999991</v>
      </c>
      <c r="Q16" s="407">
        <v>5135.130000000001</v>
      </c>
      <c r="R16" s="408">
        <v>6618.612000000001</v>
      </c>
      <c r="S16" s="403">
        <v>3103.9007999999999</v>
      </c>
      <c r="T16" s="404">
        <v>4488.4840000000004</v>
      </c>
      <c r="U16" s="404">
        <v>5523.1175999999996</v>
      </c>
      <c r="V16" s="405">
        <v>7341.3339999999998</v>
      </c>
      <c r="W16" s="406">
        <v>3210.4072000000006</v>
      </c>
      <c r="X16" s="407">
        <v>4602.598</v>
      </c>
      <c r="Y16" s="407">
        <v>6048.0420000000004</v>
      </c>
      <c r="Z16" s="408">
        <v>8071.6636000000008</v>
      </c>
      <c r="AA16" s="403">
        <v>3316.9135999999999</v>
      </c>
      <c r="AB16" s="404">
        <v>4830.826</v>
      </c>
      <c r="AC16" s="404">
        <v>6413.2067999999999</v>
      </c>
      <c r="AD16" s="405">
        <v>8627.018399999999</v>
      </c>
      <c r="AE16" s="406">
        <v>3651.6480000000001</v>
      </c>
      <c r="AF16" s="407">
        <v>4937.3324000000011</v>
      </c>
      <c r="AG16" s="407">
        <v>6732.7259999999997</v>
      </c>
      <c r="AH16" s="408">
        <v>9212.8035999999993</v>
      </c>
    </row>
    <row r="17" spans="1:34" ht="18.75" x14ac:dyDescent="0.3">
      <c r="A17" s="696"/>
      <c r="B17" s="109">
        <v>190</v>
      </c>
      <c r="C17" s="409">
        <v>2343.1408000000006</v>
      </c>
      <c r="D17" s="410">
        <v>3096.2932000000005</v>
      </c>
      <c r="E17" s="410">
        <v>3491.8883999999998</v>
      </c>
      <c r="F17" s="411">
        <v>4549.3448000000008</v>
      </c>
      <c r="G17" s="416">
        <v>2662.6600000000003</v>
      </c>
      <c r="H17" s="413">
        <v>3332.1288</v>
      </c>
      <c r="I17" s="413">
        <v>4237.4332000000004</v>
      </c>
      <c r="J17" s="414">
        <v>5302.4971999999998</v>
      </c>
      <c r="K17" s="409">
        <v>2769.1664000000005</v>
      </c>
      <c r="L17" s="410">
        <v>3446.2427999999995</v>
      </c>
      <c r="M17" s="410">
        <v>4602.598</v>
      </c>
      <c r="N17" s="411">
        <v>6055.6495999999997</v>
      </c>
      <c r="O17" s="412">
        <v>3088.6856000000002</v>
      </c>
      <c r="P17" s="415">
        <v>4412.4080000000004</v>
      </c>
      <c r="Q17" s="415">
        <v>5211.2060000000001</v>
      </c>
      <c r="R17" s="414">
        <v>6808.8019999999997</v>
      </c>
      <c r="S17" s="409">
        <v>3195.192</v>
      </c>
      <c r="T17" s="410">
        <v>4648.2436000000007</v>
      </c>
      <c r="U17" s="410">
        <v>5736.1304000000009</v>
      </c>
      <c r="V17" s="411">
        <v>7561.9544000000014</v>
      </c>
      <c r="W17" s="412">
        <v>3294.0907999999999</v>
      </c>
      <c r="X17" s="415">
        <v>4762.3576000000003</v>
      </c>
      <c r="Y17" s="415">
        <v>6291.4852000000001</v>
      </c>
      <c r="Z17" s="414">
        <v>8315.1067999999996</v>
      </c>
      <c r="AA17" s="409">
        <v>3400.5972000000006</v>
      </c>
      <c r="AB17" s="410">
        <v>4990.5856000000003</v>
      </c>
      <c r="AC17" s="410">
        <v>6664.2575999999999</v>
      </c>
      <c r="AD17" s="411">
        <v>8885.6767999999993</v>
      </c>
      <c r="AE17" s="416">
        <v>3735.3316</v>
      </c>
      <c r="AF17" s="415">
        <v>5097.0920000000006</v>
      </c>
      <c r="AG17" s="415">
        <v>6976.1692000000012</v>
      </c>
      <c r="AH17" s="414">
        <v>9501.8924000000006</v>
      </c>
    </row>
    <row r="18" spans="1:34" ht="18.75" x14ac:dyDescent="0.3">
      <c r="A18" s="696"/>
      <c r="B18" s="109">
        <v>200</v>
      </c>
      <c r="C18" s="403">
        <v>2373.5711999999999</v>
      </c>
      <c r="D18" s="404">
        <v>3202.7996000000003</v>
      </c>
      <c r="E18" s="404">
        <v>3613.6100000000006</v>
      </c>
      <c r="F18" s="405">
        <v>4625.4208000000008</v>
      </c>
      <c r="G18" s="406">
        <v>2700.6979999999999</v>
      </c>
      <c r="H18" s="407">
        <v>3446.2427999999995</v>
      </c>
      <c r="I18" s="407">
        <v>4283.0788000000002</v>
      </c>
      <c r="J18" s="408">
        <v>5348.1428000000005</v>
      </c>
      <c r="K18" s="403">
        <v>2830.0272000000004</v>
      </c>
      <c r="L18" s="404">
        <v>3552.7492000000011</v>
      </c>
      <c r="M18" s="404">
        <v>4762.3576000000003</v>
      </c>
      <c r="N18" s="405">
        <v>6108.9027999999998</v>
      </c>
      <c r="O18" s="406">
        <v>3172.3692000000005</v>
      </c>
      <c r="P18" s="407">
        <v>4572.1675999999998</v>
      </c>
      <c r="Q18" s="407">
        <v>5409.0036</v>
      </c>
      <c r="R18" s="408">
        <v>6869.662800000001</v>
      </c>
      <c r="S18" s="403">
        <v>3278.8755999999998</v>
      </c>
      <c r="T18" s="404">
        <v>4815.6108000000004</v>
      </c>
      <c r="U18" s="404">
        <v>5956.7508000000007</v>
      </c>
      <c r="V18" s="405">
        <v>7622.8152000000009</v>
      </c>
      <c r="W18" s="406">
        <v>3385.3820000000001</v>
      </c>
      <c r="X18" s="407">
        <v>4922.1171999999997</v>
      </c>
      <c r="Y18" s="407">
        <v>6542.536000000001</v>
      </c>
      <c r="Z18" s="408">
        <v>8391.1828000000005</v>
      </c>
      <c r="AA18" s="403">
        <v>3491.8883999999998</v>
      </c>
      <c r="AB18" s="404">
        <v>5150.3451999999997</v>
      </c>
      <c r="AC18" s="404">
        <v>6907.7008000000014</v>
      </c>
      <c r="AD18" s="405">
        <v>9151.9427999999989</v>
      </c>
      <c r="AE18" s="406">
        <v>3826.6228000000001</v>
      </c>
      <c r="AF18" s="407">
        <v>5256.8516</v>
      </c>
      <c r="AG18" s="407">
        <v>7227.2200000000012</v>
      </c>
      <c r="AH18" s="408">
        <v>9790.9812000000002</v>
      </c>
    </row>
    <row r="19" spans="1:34" ht="18.75" x14ac:dyDescent="0.3">
      <c r="A19" s="696"/>
      <c r="B19" s="109">
        <v>210</v>
      </c>
      <c r="C19" s="409">
        <v>2396.3939999999998</v>
      </c>
      <c r="D19" s="410">
        <v>3316.9135999999999</v>
      </c>
      <c r="E19" s="410">
        <v>3742.9392000000007</v>
      </c>
      <c r="F19" s="411">
        <v>4701.4967999999999</v>
      </c>
      <c r="G19" s="416">
        <v>2715.9132000000004</v>
      </c>
      <c r="H19" s="413">
        <v>3552.7492000000011</v>
      </c>
      <c r="I19" s="413">
        <v>4336.3320000000003</v>
      </c>
      <c r="J19" s="414">
        <v>5485.0795999999991</v>
      </c>
      <c r="K19" s="409">
        <v>2890.8879999999999</v>
      </c>
      <c r="L19" s="410">
        <v>3780.9772000000007</v>
      </c>
      <c r="M19" s="410">
        <v>4922.1171999999997</v>
      </c>
      <c r="N19" s="411">
        <v>6276.2700000000013</v>
      </c>
      <c r="O19" s="412">
        <v>3256.0527999999999</v>
      </c>
      <c r="P19" s="415">
        <v>4678.674</v>
      </c>
      <c r="Q19" s="415">
        <v>5507.9024000000009</v>
      </c>
      <c r="R19" s="414">
        <v>7059.8528000000006</v>
      </c>
      <c r="S19" s="409">
        <v>3362.5592000000006</v>
      </c>
      <c r="T19" s="410">
        <v>4975.3704000000016</v>
      </c>
      <c r="U19" s="410">
        <v>6101.2951999999996</v>
      </c>
      <c r="V19" s="411">
        <v>7851.043200000001</v>
      </c>
      <c r="W19" s="412">
        <v>3469.0656000000004</v>
      </c>
      <c r="X19" s="415">
        <v>5081.8768</v>
      </c>
      <c r="Y19" s="415">
        <v>6694.6880000000001</v>
      </c>
      <c r="Z19" s="414">
        <v>8619.4107999999997</v>
      </c>
      <c r="AA19" s="409">
        <v>3575.5720000000006</v>
      </c>
      <c r="AB19" s="410">
        <v>5310.104800000001</v>
      </c>
      <c r="AC19" s="410">
        <v>7021.8148000000001</v>
      </c>
      <c r="AD19" s="411">
        <v>9418.2088000000003</v>
      </c>
      <c r="AE19" s="416">
        <v>3910.3064000000004</v>
      </c>
      <c r="AF19" s="415">
        <v>5416.6112000000003</v>
      </c>
      <c r="AG19" s="415">
        <v>7341.3339999999998</v>
      </c>
      <c r="AH19" s="414">
        <v>10080.07</v>
      </c>
    </row>
    <row r="20" spans="1:34" ht="19.5" thickBot="1" x14ac:dyDescent="0.35">
      <c r="A20" s="696"/>
      <c r="B20" s="110">
        <v>220</v>
      </c>
      <c r="C20" s="417">
        <v>2419.2168000000006</v>
      </c>
      <c r="D20" s="418">
        <v>3423.42</v>
      </c>
      <c r="E20" s="418">
        <v>3819.0152000000003</v>
      </c>
      <c r="F20" s="419">
        <v>4823.2183999999997</v>
      </c>
      <c r="G20" s="420">
        <v>2753.9512000000004</v>
      </c>
      <c r="H20" s="421">
        <v>3529.9264000000003</v>
      </c>
      <c r="I20" s="421">
        <v>4427.6232</v>
      </c>
      <c r="J20" s="422">
        <v>5637.2316000000001</v>
      </c>
      <c r="K20" s="417">
        <v>2951.7487999999994</v>
      </c>
      <c r="L20" s="418">
        <v>3765.7620000000002</v>
      </c>
      <c r="M20" s="418">
        <v>5028.6235999999999</v>
      </c>
      <c r="N20" s="419">
        <v>6443.6371999999992</v>
      </c>
      <c r="O20" s="420">
        <v>3339.7364000000002</v>
      </c>
      <c r="P20" s="421">
        <v>4769.9652000000006</v>
      </c>
      <c r="Q20" s="421">
        <v>5637.2316000000001</v>
      </c>
      <c r="R20" s="422">
        <v>7250.0428000000002</v>
      </c>
      <c r="S20" s="417">
        <v>3446.2427999999995</v>
      </c>
      <c r="T20" s="418">
        <v>5135.130000000001</v>
      </c>
      <c r="U20" s="418">
        <v>6238.2320000000009</v>
      </c>
      <c r="V20" s="419">
        <v>8056.448400000002</v>
      </c>
      <c r="W20" s="420">
        <v>3552.7492000000011</v>
      </c>
      <c r="X20" s="421">
        <v>5241.6364000000003</v>
      </c>
      <c r="Y20" s="421">
        <v>6846.84</v>
      </c>
      <c r="Z20" s="422">
        <v>8862.8540000000012</v>
      </c>
      <c r="AA20" s="417">
        <v>3659.2556000000004</v>
      </c>
      <c r="AB20" s="418">
        <v>5469.8644000000004</v>
      </c>
      <c r="AC20" s="418">
        <v>7265.2580000000007</v>
      </c>
      <c r="AD20" s="419">
        <v>9676.8672000000024</v>
      </c>
      <c r="AE20" s="420">
        <v>3993.99</v>
      </c>
      <c r="AF20" s="421">
        <v>5583.9784</v>
      </c>
      <c r="AG20" s="421">
        <v>7584.7771999999995</v>
      </c>
      <c r="AH20" s="422">
        <v>10460.450000000003</v>
      </c>
    </row>
    <row r="23" spans="1:34" ht="15.75" x14ac:dyDescent="0.25">
      <c r="A23" s="687" t="s">
        <v>386</v>
      </c>
      <c r="B23" s="688"/>
      <c r="C23" s="688"/>
      <c r="D23" s="688"/>
      <c r="E23" s="688"/>
      <c r="F23" s="688"/>
      <c r="G23" s="688"/>
      <c r="H23" s="688"/>
      <c r="I23" s="688"/>
      <c r="J23" s="688"/>
      <c r="K23" s="688"/>
      <c r="L23" s="688"/>
      <c r="M23" s="688"/>
      <c r="N23" s="688"/>
      <c r="O23" s="688"/>
      <c r="P23" s="688"/>
      <c r="Q23" s="688"/>
      <c r="R23" s="688"/>
      <c r="S23" s="688"/>
      <c r="T23" s="688"/>
      <c r="U23" s="688"/>
      <c r="V23" s="688"/>
      <c r="W23" s="688"/>
      <c r="X23" s="688"/>
      <c r="Y23" s="688"/>
      <c r="Z23" s="688"/>
      <c r="AA23" s="688"/>
      <c r="AB23" s="688"/>
      <c r="AC23" s="688"/>
      <c r="AD23" s="688"/>
      <c r="AE23" s="688"/>
      <c r="AF23" s="688"/>
      <c r="AG23" s="688"/>
      <c r="AH23" s="689"/>
    </row>
    <row r="24" spans="1:34" x14ac:dyDescent="0.25">
      <c r="A24" s="690" t="s">
        <v>387</v>
      </c>
      <c r="B24" s="691"/>
      <c r="C24" s="691"/>
      <c r="D24" s="691"/>
      <c r="E24" s="691"/>
      <c r="F24" s="691"/>
      <c r="G24" s="691"/>
      <c r="H24" s="691"/>
      <c r="I24" s="691"/>
      <c r="J24" s="691"/>
      <c r="K24" s="691"/>
      <c r="L24" s="691"/>
      <c r="M24" s="691"/>
      <c r="N24" s="691"/>
      <c r="O24" s="691" t="s">
        <v>388</v>
      </c>
      <c r="P24" s="691"/>
      <c r="Q24" s="691"/>
      <c r="R24" s="691"/>
      <c r="S24" s="691"/>
      <c r="T24" s="691"/>
      <c r="U24" s="691"/>
      <c r="V24" s="691"/>
      <c r="W24" s="691"/>
      <c r="X24" s="691"/>
      <c r="Y24" s="691"/>
      <c r="Z24" s="691"/>
      <c r="AA24" s="691"/>
      <c r="AB24" s="691"/>
      <c r="AC24" s="691"/>
      <c r="AD24" s="691"/>
      <c r="AE24" s="691"/>
      <c r="AF24" s="691"/>
      <c r="AG24" s="691"/>
      <c r="AH24" s="692"/>
    </row>
    <row r="25" spans="1:34" ht="15.75" x14ac:dyDescent="0.25">
      <c r="A25" s="680" t="s">
        <v>389</v>
      </c>
      <c r="B25" s="681"/>
      <c r="C25" s="681"/>
      <c r="D25" s="681"/>
      <c r="E25" s="681"/>
      <c r="F25" s="681"/>
      <c r="G25" s="681"/>
      <c r="H25" s="681"/>
      <c r="I25" s="681"/>
      <c r="J25" s="681"/>
      <c r="K25" s="681"/>
      <c r="L25" s="681"/>
      <c r="M25" s="681"/>
      <c r="N25" s="681"/>
      <c r="O25" s="682">
        <v>1</v>
      </c>
      <c r="P25" s="682"/>
      <c r="Q25" s="682"/>
      <c r="R25" s="682"/>
      <c r="S25" s="682"/>
      <c r="T25" s="682"/>
      <c r="U25" s="682"/>
      <c r="V25" s="682"/>
      <c r="W25" s="682"/>
      <c r="X25" s="682"/>
      <c r="Y25" s="682"/>
      <c r="Z25" s="682"/>
      <c r="AA25" s="682"/>
      <c r="AB25" s="682"/>
      <c r="AC25" s="682"/>
      <c r="AD25" s="682"/>
      <c r="AE25" s="682"/>
      <c r="AF25" s="682"/>
      <c r="AG25" s="682"/>
      <c r="AH25" s="683"/>
    </row>
    <row r="26" spans="1:34" ht="15.75" x14ac:dyDescent="0.25">
      <c r="A26" s="697" t="s">
        <v>390</v>
      </c>
      <c r="B26" s="698"/>
      <c r="C26" s="698"/>
      <c r="D26" s="698"/>
      <c r="E26" s="698"/>
      <c r="F26" s="698"/>
      <c r="G26" s="698"/>
      <c r="H26" s="698"/>
      <c r="I26" s="698"/>
      <c r="J26" s="698"/>
      <c r="K26" s="698"/>
      <c r="L26" s="698"/>
      <c r="M26" s="698"/>
      <c r="N26" s="698"/>
      <c r="O26" s="678">
        <v>2</v>
      </c>
      <c r="P26" s="678"/>
      <c r="Q26" s="678"/>
      <c r="R26" s="678"/>
      <c r="S26" s="678"/>
      <c r="T26" s="678"/>
      <c r="U26" s="678"/>
      <c r="V26" s="678"/>
      <c r="W26" s="678"/>
      <c r="X26" s="678"/>
      <c r="Y26" s="678"/>
      <c r="Z26" s="678"/>
      <c r="AA26" s="678"/>
      <c r="AB26" s="678"/>
      <c r="AC26" s="678"/>
      <c r="AD26" s="678"/>
      <c r="AE26" s="678"/>
      <c r="AF26" s="678"/>
      <c r="AG26" s="678"/>
      <c r="AH26" s="679"/>
    </row>
    <row r="27" spans="1:34" ht="15.75" x14ac:dyDescent="0.25">
      <c r="A27" s="680" t="s">
        <v>391</v>
      </c>
      <c r="B27" s="681"/>
      <c r="C27" s="681"/>
      <c r="D27" s="681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682">
        <v>3</v>
      </c>
      <c r="P27" s="682"/>
      <c r="Q27" s="682"/>
      <c r="R27" s="682"/>
      <c r="S27" s="682"/>
      <c r="T27" s="682"/>
      <c r="U27" s="682"/>
      <c r="V27" s="682"/>
      <c r="W27" s="682"/>
      <c r="X27" s="682"/>
      <c r="Y27" s="682"/>
      <c r="Z27" s="682"/>
      <c r="AA27" s="682"/>
      <c r="AB27" s="682"/>
      <c r="AC27" s="682"/>
      <c r="AD27" s="682"/>
      <c r="AE27" s="682"/>
      <c r="AF27" s="682"/>
      <c r="AG27" s="682"/>
      <c r="AH27" s="683"/>
    </row>
    <row r="28" spans="1:34" ht="15.75" x14ac:dyDescent="0.25">
      <c r="A28" s="699" t="s">
        <v>392</v>
      </c>
      <c r="B28" s="700"/>
      <c r="C28" s="700"/>
      <c r="D28" s="700"/>
      <c r="E28" s="700"/>
      <c r="F28" s="700"/>
      <c r="G28" s="700"/>
      <c r="H28" s="700"/>
      <c r="I28" s="700"/>
      <c r="J28" s="700"/>
      <c r="K28" s="700"/>
      <c r="L28" s="700"/>
      <c r="M28" s="700"/>
      <c r="N28" s="700"/>
      <c r="O28" s="678">
        <v>4</v>
      </c>
      <c r="P28" s="678"/>
      <c r="Q28" s="678"/>
      <c r="R28" s="678"/>
      <c r="S28" s="678"/>
      <c r="T28" s="678"/>
      <c r="U28" s="678"/>
      <c r="V28" s="678"/>
      <c r="W28" s="678"/>
      <c r="X28" s="678"/>
      <c r="Y28" s="678"/>
      <c r="Z28" s="678"/>
      <c r="AA28" s="678"/>
      <c r="AB28" s="678"/>
      <c r="AC28" s="678"/>
      <c r="AD28" s="678"/>
      <c r="AE28" s="678"/>
      <c r="AF28" s="678"/>
      <c r="AG28" s="678"/>
      <c r="AH28" s="679"/>
    </row>
    <row r="29" spans="1:34" x14ac:dyDescent="0.25">
      <c r="A29" s="83"/>
      <c r="B29" s="81"/>
      <c r="C29" s="82"/>
      <c r="D29" s="89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90"/>
    </row>
    <row r="30" spans="1:34" x14ac:dyDescent="0.25">
      <c r="A30" s="83" t="s">
        <v>393</v>
      </c>
      <c r="B30" s="81"/>
      <c r="C30" s="82"/>
      <c r="D30" s="89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90"/>
    </row>
    <row r="31" spans="1:34" x14ac:dyDescent="0.25">
      <c r="A31" s="83"/>
      <c r="B31" s="81"/>
      <c r="C31" s="82"/>
      <c r="D31" s="89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90"/>
    </row>
    <row r="32" spans="1:34" x14ac:dyDescent="0.25">
      <c r="A32" s="96" t="s">
        <v>394</v>
      </c>
      <c r="B32" s="81"/>
      <c r="C32" s="82"/>
      <c r="D32" s="89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90"/>
    </row>
    <row r="33" spans="1:34" x14ac:dyDescent="0.25">
      <c r="A33" s="83" t="s">
        <v>456</v>
      </c>
      <c r="B33" s="81"/>
      <c r="C33" s="82"/>
      <c r="D33" s="89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90"/>
    </row>
    <row r="34" spans="1:34" x14ac:dyDescent="0.25">
      <c r="A34" s="83" t="s">
        <v>457</v>
      </c>
      <c r="B34" s="81"/>
      <c r="C34" s="82"/>
      <c r="D34" s="89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90"/>
    </row>
    <row r="35" spans="1:34" x14ac:dyDescent="0.25">
      <c r="A35" s="83"/>
      <c r="B35" s="81"/>
      <c r="C35" s="82"/>
      <c r="D35" s="89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90"/>
    </row>
    <row r="36" spans="1:34" x14ac:dyDescent="0.25">
      <c r="A36" s="96" t="s">
        <v>395</v>
      </c>
      <c r="B36" s="81"/>
      <c r="C36" s="82"/>
      <c r="D36" s="89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90"/>
    </row>
    <row r="37" spans="1:34" x14ac:dyDescent="0.25">
      <c r="A37" s="83" t="s">
        <v>396</v>
      </c>
      <c r="B37" s="81"/>
      <c r="C37" s="82"/>
      <c r="D37" s="89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90"/>
    </row>
    <row r="38" spans="1:34" x14ac:dyDescent="0.25">
      <c r="A38" s="83" t="s">
        <v>458</v>
      </c>
      <c r="B38" s="81"/>
      <c r="C38" s="82"/>
      <c r="D38" s="89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90"/>
    </row>
    <row r="39" spans="1:34" x14ac:dyDescent="0.25">
      <c r="A39" s="83"/>
      <c r="B39" s="81"/>
      <c r="C39" s="82"/>
      <c r="D39" s="89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90"/>
    </row>
    <row r="40" spans="1:34" x14ac:dyDescent="0.25">
      <c r="A40" s="83" t="s">
        <v>397</v>
      </c>
      <c r="B40" s="81"/>
      <c r="C40" s="82"/>
      <c r="D40" s="89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90"/>
    </row>
    <row r="41" spans="1:34" x14ac:dyDescent="0.25">
      <c r="A41" s="83" t="s">
        <v>606</v>
      </c>
      <c r="B41" s="81"/>
      <c r="C41" s="82"/>
      <c r="D41" s="89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90"/>
    </row>
    <row r="42" spans="1:34" x14ac:dyDescent="0.25">
      <c r="A42" s="83"/>
      <c r="B42" s="81"/>
      <c r="C42" s="82"/>
      <c r="D42" s="89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90"/>
    </row>
    <row r="43" spans="1:34" x14ac:dyDescent="0.25">
      <c r="A43" s="83" t="s">
        <v>398</v>
      </c>
      <c r="B43" s="81"/>
      <c r="C43" s="82"/>
      <c r="D43" s="89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90"/>
    </row>
    <row r="44" spans="1:34" x14ac:dyDescent="0.25">
      <c r="A44" s="83" t="s">
        <v>399</v>
      </c>
      <c r="B44" s="81"/>
      <c r="C44" s="82"/>
      <c r="D44" s="89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90"/>
    </row>
    <row r="45" spans="1:34" x14ac:dyDescent="0.25">
      <c r="A45" s="83" t="s">
        <v>400</v>
      </c>
      <c r="B45" s="81"/>
      <c r="C45" s="82"/>
      <c r="D45" s="89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90"/>
    </row>
    <row r="46" spans="1:34" x14ac:dyDescent="0.25">
      <c r="A46" s="83"/>
      <c r="B46" s="81"/>
      <c r="C46" s="82"/>
      <c r="D46" s="89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90"/>
    </row>
    <row r="47" spans="1:34" x14ac:dyDescent="0.25">
      <c r="A47" s="97" t="s">
        <v>401</v>
      </c>
      <c r="B47" s="81"/>
      <c r="C47" s="82"/>
      <c r="D47" s="89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90"/>
    </row>
    <row r="48" spans="1:34" x14ac:dyDescent="0.25">
      <c r="A48" s="83"/>
      <c r="B48" s="81"/>
      <c r="C48" s="82"/>
      <c r="D48" s="89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90"/>
    </row>
    <row r="49" spans="1:34" x14ac:dyDescent="0.25">
      <c r="A49" s="96" t="s">
        <v>402</v>
      </c>
      <c r="B49" s="81"/>
      <c r="C49" s="82"/>
      <c r="D49" s="89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90"/>
    </row>
    <row r="50" spans="1:34" x14ac:dyDescent="0.25">
      <c r="A50" s="708" t="s">
        <v>403</v>
      </c>
      <c r="B50" s="709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10" t="s">
        <v>404</v>
      </c>
      <c r="P50" s="710"/>
      <c r="Q50" s="710"/>
      <c r="R50" s="710"/>
      <c r="S50" s="710"/>
      <c r="T50" s="710"/>
      <c r="U50" s="710"/>
      <c r="V50" s="710"/>
      <c r="W50" s="710"/>
      <c r="X50" s="710"/>
      <c r="Y50" s="710"/>
      <c r="Z50" s="710"/>
      <c r="AA50" s="710"/>
      <c r="AB50" s="710"/>
      <c r="AC50" s="710"/>
      <c r="AD50" s="710"/>
      <c r="AE50" s="710"/>
      <c r="AF50" s="710"/>
      <c r="AG50" s="710"/>
      <c r="AH50" s="711"/>
    </row>
    <row r="51" spans="1:34" x14ac:dyDescent="0.25">
      <c r="A51" s="701" t="s">
        <v>405</v>
      </c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3" t="s">
        <v>607</v>
      </c>
      <c r="P51" s="704"/>
      <c r="Q51" s="704"/>
      <c r="R51" s="704"/>
      <c r="S51" s="704"/>
      <c r="T51" s="704"/>
      <c r="U51" s="704"/>
      <c r="V51" s="704"/>
      <c r="W51" s="704"/>
      <c r="X51" s="704"/>
      <c r="Y51" s="704"/>
      <c r="Z51" s="704"/>
      <c r="AA51" s="704"/>
      <c r="AB51" s="704"/>
      <c r="AC51" s="704"/>
      <c r="AD51" s="704"/>
      <c r="AE51" s="704"/>
      <c r="AF51" s="704"/>
      <c r="AG51" s="704"/>
      <c r="AH51" s="705"/>
    </row>
    <row r="52" spans="1:34" x14ac:dyDescent="0.25">
      <c r="A52" s="706" t="s">
        <v>406</v>
      </c>
      <c r="B52" s="707"/>
      <c r="C52" s="707"/>
      <c r="D52" s="707"/>
      <c r="E52" s="707"/>
      <c r="F52" s="707"/>
      <c r="G52" s="707"/>
      <c r="H52" s="707"/>
      <c r="I52" s="707"/>
      <c r="J52" s="707"/>
      <c r="K52" s="707"/>
      <c r="L52" s="707"/>
      <c r="M52" s="707"/>
      <c r="N52" s="707"/>
      <c r="O52" s="678" t="s">
        <v>608</v>
      </c>
      <c r="P52" s="678"/>
      <c r="Q52" s="678"/>
      <c r="R52" s="678"/>
      <c r="S52" s="678"/>
      <c r="T52" s="678"/>
      <c r="U52" s="678"/>
      <c r="V52" s="678"/>
      <c r="W52" s="678"/>
      <c r="X52" s="678"/>
      <c r="Y52" s="678"/>
      <c r="Z52" s="678"/>
      <c r="AA52" s="678"/>
      <c r="AB52" s="678"/>
      <c r="AC52" s="678"/>
      <c r="AD52" s="678"/>
      <c r="AE52" s="678"/>
      <c r="AF52" s="678"/>
      <c r="AG52" s="678"/>
      <c r="AH52" s="679"/>
    </row>
    <row r="53" spans="1:34" x14ac:dyDescent="0.25">
      <c r="A53" s="712" t="s">
        <v>407</v>
      </c>
      <c r="B53" s="713"/>
      <c r="C53" s="713"/>
      <c r="D53" s="713"/>
      <c r="E53" s="713"/>
      <c r="F53" s="713"/>
      <c r="G53" s="713"/>
      <c r="H53" s="713"/>
      <c r="I53" s="713"/>
      <c r="J53" s="713"/>
      <c r="K53" s="713"/>
      <c r="L53" s="713"/>
      <c r="M53" s="713"/>
      <c r="N53" s="713"/>
      <c r="O53" s="714" t="s">
        <v>609</v>
      </c>
      <c r="P53" s="714"/>
      <c r="Q53" s="714"/>
      <c r="R53" s="714"/>
      <c r="S53" s="714"/>
      <c r="T53" s="714"/>
      <c r="U53" s="714"/>
      <c r="V53" s="714"/>
      <c r="W53" s="714"/>
      <c r="X53" s="714"/>
      <c r="Y53" s="714"/>
      <c r="Z53" s="714"/>
      <c r="AA53" s="714"/>
      <c r="AB53" s="714"/>
      <c r="AC53" s="714"/>
      <c r="AD53" s="714"/>
      <c r="AE53" s="714"/>
      <c r="AF53" s="714"/>
      <c r="AG53" s="714"/>
      <c r="AH53" s="715"/>
    </row>
    <row r="54" spans="1:34" x14ac:dyDescent="0.25">
      <c r="A54" s="716" t="s">
        <v>408</v>
      </c>
      <c r="B54" s="717"/>
      <c r="C54" s="717"/>
      <c r="D54" s="717"/>
      <c r="E54" s="717"/>
      <c r="F54" s="717"/>
      <c r="G54" s="717"/>
      <c r="H54" s="717"/>
      <c r="I54" s="717"/>
      <c r="J54" s="717"/>
      <c r="K54" s="717"/>
      <c r="L54" s="717"/>
      <c r="M54" s="717"/>
      <c r="N54" s="717"/>
      <c r="O54" s="718" t="s">
        <v>610</v>
      </c>
      <c r="P54" s="718"/>
      <c r="Q54" s="718"/>
      <c r="R54" s="718"/>
      <c r="S54" s="718"/>
      <c r="T54" s="718"/>
      <c r="U54" s="718"/>
      <c r="V54" s="718"/>
      <c r="W54" s="718"/>
      <c r="X54" s="718"/>
      <c r="Y54" s="718"/>
      <c r="Z54" s="718"/>
      <c r="AA54" s="718"/>
      <c r="AB54" s="718"/>
      <c r="AC54" s="718"/>
      <c r="AD54" s="718"/>
      <c r="AE54" s="718"/>
      <c r="AF54" s="718"/>
      <c r="AG54" s="718"/>
      <c r="AH54" s="719"/>
    </row>
    <row r="55" spans="1:34" x14ac:dyDescent="0.25">
      <c r="A55" s="91"/>
      <c r="B55" s="92"/>
      <c r="C55" s="93"/>
      <c r="D55" s="94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5"/>
    </row>
    <row r="56" spans="1:34" x14ac:dyDescent="0.25">
      <c r="A56" s="91"/>
      <c r="B56" s="92"/>
      <c r="C56" s="93"/>
      <c r="D56" s="94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5"/>
    </row>
    <row r="57" spans="1:34" x14ac:dyDescent="0.25">
      <c r="A57" s="708" t="s">
        <v>409</v>
      </c>
      <c r="B57" s="709"/>
      <c r="C57" s="709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709"/>
      <c r="V57" s="709"/>
      <c r="W57" s="709"/>
      <c r="X57" s="709"/>
      <c r="Y57" s="709"/>
      <c r="Z57" s="709"/>
      <c r="AA57" s="709"/>
      <c r="AB57" s="709"/>
      <c r="AC57" s="709"/>
      <c r="AD57" s="709"/>
      <c r="AE57" s="709"/>
      <c r="AF57" s="709"/>
      <c r="AG57" s="709"/>
      <c r="AH57" s="720"/>
    </row>
    <row r="58" spans="1:34" x14ac:dyDescent="0.25">
      <c r="A58" s="708" t="s">
        <v>410</v>
      </c>
      <c r="B58" s="709"/>
      <c r="C58" s="709"/>
      <c r="D58" s="709"/>
      <c r="E58" s="709"/>
      <c r="F58" s="710" t="s">
        <v>411</v>
      </c>
      <c r="G58" s="710"/>
      <c r="H58" s="710"/>
      <c r="I58" s="710"/>
      <c r="J58" s="710"/>
      <c r="K58" s="710"/>
      <c r="L58" s="710"/>
      <c r="M58" s="710"/>
      <c r="N58" s="710"/>
      <c r="O58" s="710"/>
      <c r="P58" s="710"/>
      <c r="Q58" s="710"/>
      <c r="R58" s="710"/>
      <c r="S58" s="710"/>
      <c r="T58" s="710"/>
      <c r="U58" s="710" t="s">
        <v>412</v>
      </c>
      <c r="V58" s="710"/>
      <c r="W58" s="710"/>
      <c r="X58" s="710"/>
      <c r="Y58" s="710"/>
      <c r="Z58" s="710"/>
      <c r="AA58" s="710"/>
      <c r="AB58" s="710"/>
      <c r="AC58" s="710"/>
      <c r="AD58" s="710"/>
      <c r="AE58" s="710"/>
      <c r="AF58" s="710"/>
      <c r="AG58" s="710"/>
      <c r="AH58" s="711"/>
    </row>
    <row r="59" spans="1:34" x14ac:dyDescent="0.25">
      <c r="A59" s="712" t="s">
        <v>413</v>
      </c>
      <c r="B59" s="713"/>
      <c r="C59" s="713"/>
      <c r="D59" s="713"/>
      <c r="E59" s="713"/>
      <c r="F59" s="721" t="s">
        <v>414</v>
      </c>
      <c r="G59" s="722"/>
      <c r="H59" s="722"/>
      <c r="I59" s="722"/>
      <c r="J59" s="722"/>
      <c r="K59" s="722"/>
      <c r="L59" s="722"/>
      <c r="M59" s="722"/>
      <c r="N59" s="722"/>
      <c r="O59" s="722"/>
      <c r="P59" s="722"/>
      <c r="Q59" s="722"/>
      <c r="R59" s="722"/>
      <c r="S59" s="722"/>
      <c r="T59" s="723"/>
      <c r="U59" s="724" t="s">
        <v>415</v>
      </c>
      <c r="V59" s="725"/>
      <c r="W59" s="725"/>
      <c r="X59" s="725"/>
      <c r="Y59" s="725"/>
      <c r="Z59" s="725"/>
      <c r="AA59" s="725"/>
      <c r="AB59" s="725"/>
      <c r="AC59" s="725"/>
      <c r="AD59" s="725"/>
      <c r="AE59" s="725"/>
      <c r="AF59" s="725"/>
      <c r="AG59" s="725"/>
      <c r="AH59" s="726"/>
    </row>
    <row r="60" spans="1:34" x14ac:dyDescent="0.25">
      <c r="A60" s="91"/>
      <c r="B60" s="92"/>
      <c r="C60" s="93"/>
      <c r="D60" s="94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5"/>
    </row>
    <row r="61" spans="1:34" ht="15.75" x14ac:dyDescent="0.25">
      <c r="A61" s="687" t="s">
        <v>416</v>
      </c>
      <c r="B61" s="688"/>
      <c r="C61" s="688"/>
      <c r="D61" s="688"/>
      <c r="E61" s="688"/>
      <c r="F61" s="688"/>
      <c r="G61" s="688"/>
      <c r="H61" s="688"/>
      <c r="I61" s="688"/>
      <c r="J61" s="688"/>
      <c r="K61" s="688"/>
      <c r="L61" s="688"/>
      <c r="M61" s="688"/>
      <c r="N61" s="688"/>
      <c r="O61" s="688"/>
      <c r="P61" s="688"/>
      <c r="Q61" s="688"/>
      <c r="R61" s="688"/>
      <c r="S61" s="688"/>
      <c r="T61" s="688"/>
      <c r="U61" s="688"/>
      <c r="V61" s="688"/>
      <c r="W61" s="688"/>
      <c r="X61" s="688"/>
      <c r="Y61" s="688"/>
      <c r="Z61" s="688"/>
      <c r="AA61" s="688"/>
      <c r="AB61" s="688"/>
      <c r="AC61" s="688"/>
      <c r="AD61" s="688"/>
      <c r="AE61" s="688"/>
      <c r="AF61" s="688"/>
      <c r="AG61" s="688"/>
      <c r="AH61" s="689"/>
    </row>
    <row r="62" spans="1:34" x14ac:dyDescent="0.25">
      <c r="A62" s="91"/>
      <c r="B62" s="92"/>
      <c r="C62" s="93"/>
      <c r="D62" s="94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5"/>
    </row>
    <row r="63" spans="1:34" x14ac:dyDescent="0.25">
      <c r="A63" s="91"/>
      <c r="B63" s="92"/>
      <c r="C63" s="93"/>
      <c r="D63" s="94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5"/>
    </row>
    <row r="64" spans="1:34" x14ac:dyDescent="0.25">
      <c r="A64" s="91"/>
      <c r="B64" s="92"/>
      <c r="C64" s="93"/>
      <c r="D64" s="94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5"/>
    </row>
    <row r="65" spans="1:34" x14ac:dyDescent="0.25">
      <c r="A65" s="91"/>
      <c r="B65" s="92"/>
      <c r="C65" s="93"/>
      <c r="D65" s="94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5"/>
    </row>
    <row r="66" spans="1:34" x14ac:dyDescent="0.25">
      <c r="A66" s="91"/>
      <c r="B66" s="92"/>
      <c r="C66" s="93"/>
      <c r="D66" s="94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5"/>
    </row>
    <row r="67" spans="1:34" x14ac:dyDescent="0.25">
      <c r="A67" s="91"/>
      <c r="B67" s="92"/>
      <c r="C67" s="93"/>
      <c r="D67" s="94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5"/>
    </row>
    <row r="68" spans="1:34" x14ac:dyDescent="0.25">
      <c r="A68" s="91"/>
      <c r="B68" s="92"/>
      <c r="C68" s="93"/>
      <c r="D68" s="94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5"/>
    </row>
    <row r="69" spans="1:34" x14ac:dyDescent="0.25">
      <c r="A69" s="91"/>
      <c r="B69" s="92"/>
      <c r="C69" s="93"/>
      <c r="D69" s="94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5"/>
    </row>
    <row r="70" spans="1:34" x14ac:dyDescent="0.25">
      <c r="A70" s="91"/>
      <c r="B70" s="92"/>
      <c r="C70" s="93"/>
      <c r="D70" s="94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5"/>
    </row>
    <row r="71" spans="1:34" x14ac:dyDescent="0.25">
      <c r="A71" s="91"/>
      <c r="B71" s="92"/>
      <c r="C71" s="93"/>
      <c r="D71" s="94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5"/>
    </row>
    <row r="72" spans="1:34" x14ac:dyDescent="0.25">
      <c r="A72" s="91"/>
      <c r="B72" s="92"/>
      <c r="C72" s="93"/>
      <c r="D72" s="94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5"/>
    </row>
    <row r="73" spans="1:34" x14ac:dyDescent="0.25">
      <c r="A73" s="91"/>
      <c r="B73" s="92"/>
      <c r="C73" s="93"/>
      <c r="D73" s="94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5"/>
    </row>
    <row r="74" spans="1:34" x14ac:dyDescent="0.25">
      <c r="A74" s="91"/>
      <c r="B74" s="92"/>
      <c r="C74" s="93"/>
      <c r="D74" s="94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5"/>
    </row>
    <row r="75" spans="1:34" x14ac:dyDescent="0.25">
      <c r="A75" s="91"/>
      <c r="B75" s="92"/>
      <c r="C75" s="93"/>
      <c r="D75" s="94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5"/>
    </row>
    <row r="76" spans="1:34" x14ac:dyDescent="0.25">
      <c r="A76" s="91"/>
      <c r="B76" s="92"/>
      <c r="C76" s="93"/>
      <c r="D76" s="94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5"/>
    </row>
    <row r="77" spans="1:34" x14ac:dyDescent="0.25">
      <c r="A77" s="91"/>
      <c r="B77" s="92"/>
      <c r="C77" s="93"/>
      <c r="D77" s="94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5"/>
    </row>
    <row r="78" spans="1:34" x14ac:dyDescent="0.25">
      <c r="A78" s="91"/>
      <c r="B78" s="92"/>
      <c r="C78" s="93"/>
      <c r="D78" s="94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5"/>
    </row>
    <row r="79" spans="1:34" x14ac:dyDescent="0.25">
      <c r="A79" s="91"/>
      <c r="B79" s="92"/>
      <c r="C79" s="93"/>
      <c r="D79" s="94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5"/>
    </row>
    <row r="80" spans="1:34" x14ac:dyDescent="0.25">
      <c r="A80" s="91"/>
      <c r="B80" s="92"/>
      <c r="C80" s="93"/>
      <c r="D80" s="94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5"/>
    </row>
    <row r="81" spans="1:34" x14ac:dyDescent="0.25">
      <c r="A81" s="91"/>
      <c r="B81" s="92"/>
      <c r="C81" s="93"/>
      <c r="D81" s="94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5"/>
    </row>
    <row r="82" spans="1:34" x14ac:dyDescent="0.25">
      <c r="A82" s="91"/>
      <c r="B82" s="92"/>
      <c r="C82" s="93"/>
      <c r="D82" s="94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5"/>
    </row>
    <row r="83" spans="1:34" x14ac:dyDescent="0.25">
      <c r="A83" s="91"/>
      <c r="B83" s="92"/>
      <c r="C83" s="93"/>
      <c r="D83" s="94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5"/>
    </row>
    <row r="84" spans="1:34" x14ac:dyDescent="0.25">
      <c r="A84" s="91"/>
      <c r="B84" s="92"/>
      <c r="C84" s="93"/>
      <c r="D84" s="94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5"/>
    </row>
    <row r="85" spans="1:34" x14ac:dyDescent="0.25">
      <c r="A85" s="91"/>
      <c r="B85" s="92"/>
      <c r="C85" s="93"/>
      <c r="D85" s="94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5"/>
    </row>
    <row r="86" spans="1:34" x14ac:dyDescent="0.25">
      <c r="A86" s="91"/>
      <c r="B86" s="92"/>
      <c r="C86" s="93"/>
      <c r="D86" s="94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5"/>
    </row>
    <row r="87" spans="1:34" x14ac:dyDescent="0.25">
      <c r="A87" s="91"/>
      <c r="B87" s="92"/>
      <c r="C87" s="93"/>
      <c r="D87" s="94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5"/>
    </row>
    <row r="88" spans="1:34" x14ac:dyDescent="0.25">
      <c r="A88" s="91"/>
      <c r="B88" s="92"/>
      <c r="C88" s="93"/>
      <c r="D88" s="94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5"/>
    </row>
    <row r="89" spans="1:34" x14ac:dyDescent="0.25">
      <c r="A89" s="91"/>
      <c r="B89" s="92"/>
      <c r="C89" s="93"/>
      <c r="D89" s="94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5"/>
    </row>
    <row r="90" spans="1:34" x14ac:dyDescent="0.25">
      <c r="A90" s="91"/>
      <c r="B90" s="92"/>
      <c r="C90" s="93"/>
      <c r="D90" s="94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5"/>
    </row>
    <row r="91" spans="1:34" x14ac:dyDescent="0.25">
      <c r="A91" s="91"/>
      <c r="B91" s="92"/>
      <c r="C91" s="93"/>
      <c r="D91" s="94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5"/>
    </row>
    <row r="92" spans="1:34" x14ac:dyDescent="0.25">
      <c r="A92" s="91"/>
      <c r="B92" s="92"/>
      <c r="C92" s="93"/>
      <c r="D92" s="94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5"/>
    </row>
    <row r="93" spans="1:34" x14ac:dyDescent="0.25">
      <c r="A93" s="91"/>
      <c r="B93" s="92"/>
      <c r="C93" s="93"/>
      <c r="D93" s="94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5"/>
    </row>
    <row r="94" spans="1:34" x14ac:dyDescent="0.25">
      <c r="A94" s="91"/>
      <c r="B94" s="92"/>
      <c r="C94" s="93"/>
      <c r="D94" s="94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5"/>
    </row>
    <row r="95" spans="1:34" x14ac:dyDescent="0.25">
      <c r="A95" s="91"/>
      <c r="B95" s="92"/>
      <c r="C95" s="93"/>
      <c r="D95" s="94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5"/>
    </row>
    <row r="96" spans="1:34" x14ac:dyDescent="0.25">
      <c r="A96" s="91"/>
      <c r="B96" s="92"/>
      <c r="C96" s="93"/>
      <c r="D96" s="94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5"/>
    </row>
    <row r="97" spans="1:34" x14ac:dyDescent="0.25">
      <c r="A97" s="91"/>
      <c r="B97" s="92"/>
      <c r="C97" s="93"/>
      <c r="D97" s="94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5"/>
    </row>
    <row r="98" spans="1:34" x14ac:dyDescent="0.25">
      <c r="A98" s="91"/>
      <c r="B98" s="92"/>
      <c r="C98" s="93"/>
      <c r="D98" s="94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5"/>
    </row>
    <row r="99" spans="1:34" x14ac:dyDescent="0.25">
      <c r="A99" s="727" t="s">
        <v>417</v>
      </c>
      <c r="B99" s="728" t="s">
        <v>418</v>
      </c>
      <c r="C99" s="728"/>
      <c r="D99" s="728"/>
      <c r="E99" s="728"/>
      <c r="F99" s="728"/>
      <c r="G99" s="728"/>
      <c r="H99" s="728"/>
      <c r="I99" s="728"/>
      <c r="J99" s="728"/>
      <c r="K99" s="728"/>
      <c r="L99" s="728"/>
      <c r="M99" s="728"/>
      <c r="N99" s="728"/>
      <c r="O99" s="728"/>
      <c r="P99" s="728"/>
      <c r="Q99" s="728"/>
      <c r="R99" s="728"/>
      <c r="S99" s="728"/>
      <c r="T99" s="728"/>
      <c r="U99" s="728"/>
      <c r="V99" s="728"/>
      <c r="W99" s="728"/>
      <c r="X99" s="728"/>
      <c r="Y99" s="728"/>
      <c r="Z99" s="728"/>
      <c r="AA99" s="728"/>
      <c r="AB99" s="728"/>
      <c r="AC99" s="728"/>
      <c r="AD99" s="728"/>
      <c r="AE99" s="728"/>
      <c r="AF99" s="728"/>
      <c r="AG99" s="728"/>
      <c r="AH99" s="729"/>
    </row>
    <row r="100" spans="1:34" x14ac:dyDescent="0.25">
      <c r="A100" s="727"/>
      <c r="B100" s="728" t="s">
        <v>419</v>
      </c>
      <c r="C100" s="728"/>
      <c r="D100" s="728"/>
      <c r="E100" s="728"/>
      <c r="F100" s="728"/>
      <c r="G100" s="728"/>
      <c r="H100" s="728"/>
      <c r="I100" s="728"/>
      <c r="J100" s="728"/>
      <c r="K100" s="728"/>
      <c r="L100" s="728"/>
      <c r="M100" s="728"/>
      <c r="N100" s="728"/>
      <c r="O100" s="728"/>
      <c r="P100" s="728"/>
      <c r="Q100" s="728"/>
      <c r="R100" s="728"/>
      <c r="S100" s="728"/>
      <c r="T100" s="728"/>
      <c r="U100" s="728"/>
      <c r="V100" s="728"/>
      <c r="W100" s="728"/>
      <c r="X100" s="728"/>
      <c r="Y100" s="728"/>
      <c r="Z100" s="728"/>
      <c r="AA100" s="728"/>
      <c r="AB100" s="728"/>
      <c r="AC100" s="728"/>
      <c r="AD100" s="728"/>
      <c r="AE100" s="728"/>
      <c r="AF100" s="728"/>
      <c r="AG100" s="728"/>
      <c r="AH100" s="729"/>
    </row>
    <row r="101" spans="1:34" x14ac:dyDescent="0.25">
      <c r="A101" s="727"/>
      <c r="B101" s="728" t="s">
        <v>420</v>
      </c>
      <c r="C101" s="728"/>
      <c r="D101" s="728"/>
      <c r="E101" s="728"/>
      <c r="F101" s="728"/>
      <c r="G101" s="728"/>
      <c r="H101" s="728"/>
      <c r="I101" s="728"/>
      <c r="J101" s="728" t="s">
        <v>421</v>
      </c>
      <c r="K101" s="728"/>
      <c r="L101" s="728"/>
      <c r="M101" s="728"/>
      <c r="N101" s="728"/>
      <c r="O101" s="728"/>
      <c r="P101" s="728"/>
      <c r="Q101" s="728"/>
      <c r="R101" s="728"/>
      <c r="S101" s="728"/>
      <c r="T101" s="728"/>
      <c r="U101" s="728"/>
      <c r="V101" s="728" t="s">
        <v>422</v>
      </c>
      <c r="W101" s="728"/>
      <c r="X101" s="728"/>
      <c r="Y101" s="728"/>
      <c r="Z101" s="728"/>
      <c r="AA101" s="728"/>
      <c r="AB101" s="728"/>
      <c r="AC101" s="728"/>
      <c r="AD101" s="728"/>
      <c r="AE101" s="728"/>
      <c r="AF101" s="728"/>
      <c r="AG101" s="728"/>
      <c r="AH101" s="729"/>
    </row>
    <row r="102" spans="1:34" x14ac:dyDescent="0.25">
      <c r="A102" s="98">
        <v>1</v>
      </c>
      <c r="B102" s="730" t="s">
        <v>423</v>
      </c>
      <c r="C102" s="730"/>
      <c r="D102" s="730"/>
      <c r="E102" s="730"/>
      <c r="F102" s="730"/>
      <c r="G102" s="730"/>
      <c r="H102" s="730"/>
      <c r="I102" s="730"/>
      <c r="J102" s="730" t="s">
        <v>424</v>
      </c>
      <c r="K102" s="730"/>
      <c r="L102" s="730"/>
      <c r="M102" s="730"/>
      <c r="N102" s="730"/>
      <c r="O102" s="730"/>
      <c r="P102" s="730"/>
      <c r="Q102" s="730"/>
      <c r="R102" s="730"/>
      <c r="S102" s="730"/>
      <c r="T102" s="730"/>
      <c r="U102" s="730"/>
      <c r="V102" s="731" t="s">
        <v>425</v>
      </c>
      <c r="W102" s="731"/>
      <c r="X102" s="731"/>
      <c r="Y102" s="731"/>
      <c r="Z102" s="731"/>
      <c r="AA102" s="731"/>
      <c r="AB102" s="731"/>
      <c r="AC102" s="731"/>
      <c r="AD102" s="731"/>
      <c r="AE102" s="731"/>
      <c r="AF102" s="731"/>
      <c r="AG102" s="731"/>
      <c r="AH102" s="732"/>
    </row>
    <row r="103" spans="1:34" x14ac:dyDescent="0.25">
      <c r="A103" s="98">
        <v>2</v>
      </c>
      <c r="B103" s="730" t="s">
        <v>426</v>
      </c>
      <c r="C103" s="730"/>
      <c r="D103" s="730"/>
      <c r="E103" s="730"/>
      <c r="F103" s="730"/>
      <c r="G103" s="730"/>
      <c r="H103" s="730"/>
      <c r="I103" s="730"/>
      <c r="J103" s="730" t="s">
        <v>427</v>
      </c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1" t="s">
        <v>428</v>
      </c>
      <c r="W103" s="731"/>
      <c r="X103" s="731"/>
      <c r="Y103" s="731"/>
      <c r="Z103" s="731"/>
      <c r="AA103" s="731"/>
      <c r="AB103" s="731"/>
      <c r="AC103" s="731"/>
      <c r="AD103" s="731"/>
      <c r="AE103" s="731"/>
      <c r="AF103" s="731"/>
      <c r="AG103" s="731"/>
      <c r="AH103" s="732"/>
    </row>
    <row r="104" spans="1:34" x14ac:dyDescent="0.25">
      <c r="A104" s="98">
        <v>3</v>
      </c>
      <c r="B104" s="730" t="s">
        <v>429</v>
      </c>
      <c r="C104" s="730"/>
      <c r="D104" s="730"/>
      <c r="E104" s="730"/>
      <c r="F104" s="730"/>
      <c r="G104" s="730"/>
      <c r="H104" s="730"/>
      <c r="I104" s="730"/>
      <c r="J104" s="730" t="s">
        <v>430</v>
      </c>
      <c r="K104" s="730"/>
      <c r="L104" s="730"/>
      <c r="M104" s="730"/>
      <c r="N104" s="730"/>
      <c r="O104" s="730"/>
      <c r="P104" s="730"/>
      <c r="Q104" s="730"/>
      <c r="R104" s="730"/>
      <c r="S104" s="730"/>
      <c r="T104" s="730"/>
      <c r="U104" s="730"/>
      <c r="V104" s="731" t="s">
        <v>431</v>
      </c>
      <c r="W104" s="731"/>
      <c r="X104" s="731"/>
      <c r="Y104" s="731"/>
      <c r="Z104" s="731"/>
      <c r="AA104" s="731"/>
      <c r="AB104" s="731"/>
      <c r="AC104" s="731"/>
      <c r="AD104" s="731"/>
      <c r="AE104" s="731"/>
      <c r="AF104" s="731"/>
      <c r="AG104" s="731"/>
      <c r="AH104" s="732"/>
    </row>
    <row r="105" spans="1:34" x14ac:dyDescent="0.25">
      <c r="A105" s="98">
        <v>4</v>
      </c>
      <c r="B105" s="730" t="s">
        <v>432</v>
      </c>
      <c r="C105" s="730"/>
      <c r="D105" s="730"/>
      <c r="E105" s="730"/>
      <c r="F105" s="730"/>
      <c r="G105" s="730"/>
      <c r="H105" s="730"/>
      <c r="I105" s="730"/>
      <c r="J105" s="730" t="s">
        <v>433</v>
      </c>
      <c r="K105" s="730"/>
      <c r="L105" s="730"/>
      <c r="M105" s="730"/>
      <c r="N105" s="730"/>
      <c r="O105" s="730"/>
      <c r="P105" s="730"/>
      <c r="Q105" s="730"/>
      <c r="R105" s="730"/>
      <c r="S105" s="730"/>
      <c r="T105" s="730"/>
      <c r="U105" s="730"/>
      <c r="V105" s="731" t="s">
        <v>434</v>
      </c>
      <c r="W105" s="731"/>
      <c r="X105" s="731"/>
      <c r="Y105" s="731"/>
      <c r="Z105" s="731"/>
      <c r="AA105" s="731"/>
      <c r="AB105" s="731"/>
      <c r="AC105" s="731"/>
      <c r="AD105" s="731"/>
      <c r="AE105" s="731"/>
      <c r="AF105" s="731"/>
      <c r="AG105" s="731"/>
      <c r="AH105" s="732"/>
    </row>
    <row r="106" spans="1:34" x14ac:dyDescent="0.25">
      <c r="A106" s="98">
        <v>7</v>
      </c>
      <c r="B106" s="730" t="s">
        <v>435</v>
      </c>
      <c r="C106" s="730"/>
      <c r="D106" s="730"/>
      <c r="E106" s="730"/>
      <c r="F106" s="730"/>
      <c r="G106" s="730"/>
      <c r="H106" s="730"/>
      <c r="I106" s="730"/>
      <c r="J106" s="730" t="s">
        <v>436</v>
      </c>
      <c r="K106" s="730"/>
      <c r="L106" s="730"/>
      <c r="M106" s="730"/>
      <c r="N106" s="730"/>
      <c r="O106" s="730"/>
      <c r="P106" s="730"/>
      <c r="Q106" s="730"/>
      <c r="R106" s="730"/>
      <c r="S106" s="730"/>
      <c r="T106" s="730"/>
      <c r="U106" s="730"/>
      <c r="V106" s="731" t="s">
        <v>437</v>
      </c>
      <c r="W106" s="731"/>
      <c r="X106" s="731"/>
      <c r="Y106" s="731"/>
      <c r="Z106" s="731"/>
      <c r="AA106" s="731"/>
      <c r="AB106" s="731"/>
      <c r="AC106" s="731"/>
      <c r="AD106" s="731"/>
      <c r="AE106" s="731"/>
      <c r="AF106" s="731"/>
      <c r="AG106" s="731"/>
      <c r="AH106" s="732"/>
    </row>
    <row r="107" spans="1:34" x14ac:dyDescent="0.25">
      <c r="A107" s="98">
        <v>8</v>
      </c>
      <c r="B107" s="730" t="s">
        <v>438</v>
      </c>
      <c r="C107" s="730"/>
      <c r="D107" s="730"/>
      <c r="E107" s="730"/>
      <c r="F107" s="730"/>
      <c r="G107" s="730"/>
      <c r="H107" s="730"/>
      <c r="I107" s="730"/>
      <c r="J107" s="730" t="s">
        <v>439</v>
      </c>
      <c r="K107" s="730"/>
      <c r="L107" s="730"/>
      <c r="M107" s="730"/>
      <c r="N107" s="730"/>
      <c r="O107" s="730"/>
      <c r="P107" s="730"/>
      <c r="Q107" s="730"/>
      <c r="R107" s="730"/>
      <c r="S107" s="730"/>
      <c r="T107" s="730"/>
      <c r="U107" s="730"/>
      <c r="V107" s="731" t="s">
        <v>440</v>
      </c>
      <c r="W107" s="731"/>
      <c r="X107" s="731"/>
      <c r="Y107" s="731"/>
      <c r="Z107" s="731"/>
      <c r="AA107" s="731"/>
      <c r="AB107" s="731"/>
      <c r="AC107" s="731"/>
      <c r="AD107" s="731"/>
      <c r="AE107" s="731"/>
      <c r="AF107" s="731"/>
      <c r="AG107" s="731"/>
      <c r="AH107" s="732"/>
    </row>
    <row r="108" spans="1:34" x14ac:dyDescent="0.25">
      <c r="A108" s="98">
        <v>9</v>
      </c>
      <c r="B108" s="730" t="s">
        <v>441</v>
      </c>
      <c r="C108" s="730"/>
      <c r="D108" s="730"/>
      <c r="E108" s="730"/>
      <c r="F108" s="730"/>
      <c r="G108" s="730"/>
      <c r="H108" s="730"/>
      <c r="I108" s="730"/>
      <c r="J108" s="730" t="s">
        <v>441</v>
      </c>
      <c r="K108" s="730"/>
      <c r="L108" s="730"/>
      <c r="M108" s="730"/>
      <c r="N108" s="730"/>
      <c r="O108" s="730"/>
      <c r="P108" s="730"/>
      <c r="Q108" s="730"/>
      <c r="R108" s="730"/>
      <c r="S108" s="730"/>
      <c r="T108" s="730"/>
      <c r="U108" s="730"/>
      <c r="V108" s="731" t="s">
        <v>441</v>
      </c>
      <c r="W108" s="731"/>
      <c r="X108" s="731"/>
      <c r="Y108" s="731"/>
      <c r="Z108" s="731"/>
      <c r="AA108" s="731"/>
      <c r="AB108" s="731"/>
      <c r="AC108" s="731"/>
      <c r="AD108" s="731"/>
      <c r="AE108" s="731"/>
      <c r="AF108" s="731"/>
      <c r="AG108" s="731"/>
      <c r="AH108" s="732"/>
    </row>
    <row r="109" spans="1:34" x14ac:dyDescent="0.25">
      <c r="A109" s="98">
        <v>10</v>
      </c>
      <c r="B109" s="730" t="s">
        <v>442</v>
      </c>
      <c r="C109" s="730"/>
      <c r="D109" s="730"/>
      <c r="E109" s="730"/>
      <c r="F109" s="730"/>
      <c r="G109" s="730"/>
      <c r="H109" s="730"/>
      <c r="I109" s="730"/>
      <c r="J109" s="730" t="s">
        <v>443</v>
      </c>
      <c r="K109" s="730"/>
      <c r="L109" s="730"/>
      <c r="M109" s="730"/>
      <c r="N109" s="730"/>
      <c r="O109" s="730"/>
      <c r="P109" s="730"/>
      <c r="Q109" s="730"/>
      <c r="R109" s="730"/>
      <c r="S109" s="730"/>
      <c r="T109" s="730"/>
      <c r="U109" s="730"/>
      <c r="V109" s="731" t="s">
        <v>444</v>
      </c>
      <c r="W109" s="731"/>
      <c r="X109" s="731"/>
      <c r="Y109" s="731"/>
      <c r="Z109" s="731"/>
      <c r="AA109" s="731"/>
      <c r="AB109" s="731"/>
      <c r="AC109" s="731"/>
      <c r="AD109" s="731"/>
      <c r="AE109" s="731"/>
      <c r="AF109" s="731"/>
      <c r="AG109" s="731"/>
      <c r="AH109" s="732"/>
    </row>
    <row r="110" spans="1:34" x14ac:dyDescent="0.25">
      <c r="A110" s="99" t="s">
        <v>445</v>
      </c>
      <c r="B110" s="730" t="s">
        <v>446</v>
      </c>
      <c r="C110" s="730"/>
      <c r="D110" s="730"/>
      <c r="E110" s="730"/>
      <c r="F110" s="730"/>
      <c r="G110" s="730"/>
      <c r="H110" s="730"/>
      <c r="I110" s="730"/>
      <c r="J110" s="730" t="s">
        <v>447</v>
      </c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1" t="s">
        <v>448</v>
      </c>
      <c r="W110" s="731"/>
      <c r="X110" s="731"/>
      <c r="Y110" s="731"/>
      <c r="Z110" s="731"/>
      <c r="AA110" s="731"/>
      <c r="AB110" s="731"/>
      <c r="AC110" s="731"/>
      <c r="AD110" s="731"/>
      <c r="AE110" s="731"/>
      <c r="AF110" s="731"/>
      <c r="AG110" s="731"/>
      <c r="AH110" s="732"/>
    </row>
    <row r="111" spans="1:34" x14ac:dyDescent="0.25">
      <c r="A111" s="98">
        <v>5</v>
      </c>
      <c r="B111" s="730" t="s">
        <v>449</v>
      </c>
      <c r="C111" s="730"/>
      <c r="D111" s="730"/>
      <c r="E111" s="730"/>
      <c r="F111" s="730"/>
      <c r="G111" s="730"/>
      <c r="H111" s="730"/>
      <c r="I111" s="730"/>
      <c r="J111" s="730" t="s">
        <v>450</v>
      </c>
      <c r="K111" s="730"/>
      <c r="L111" s="730"/>
      <c r="M111" s="730"/>
      <c r="N111" s="730"/>
      <c r="O111" s="730"/>
      <c r="P111" s="730"/>
      <c r="Q111" s="730"/>
      <c r="R111" s="730"/>
      <c r="S111" s="730"/>
      <c r="T111" s="730"/>
      <c r="U111" s="730"/>
      <c r="V111" s="731" t="s">
        <v>451</v>
      </c>
      <c r="W111" s="731"/>
      <c r="X111" s="731"/>
      <c r="Y111" s="731"/>
      <c r="Z111" s="731"/>
      <c r="AA111" s="731"/>
      <c r="AB111" s="731"/>
      <c r="AC111" s="731"/>
      <c r="AD111" s="731"/>
      <c r="AE111" s="731"/>
      <c r="AF111" s="731"/>
      <c r="AG111" s="731"/>
      <c r="AH111" s="732"/>
    </row>
    <row r="112" spans="1:34" x14ac:dyDescent="0.25">
      <c r="A112" s="733" t="s">
        <v>452</v>
      </c>
      <c r="B112" s="734"/>
      <c r="C112" s="734"/>
      <c r="D112" s="734"/>
      <c r="E112" s="734"/>
      <c r="F112" s="734"/>
      <c r="G112" s="734"/>
      <c r="H112" s="734"/>
      <c r="I112" s="734"/>
      <c r="J112" s="734"/>
      <c r="K112" s="734"/>
      <c r="L112" s="734"/>
      <c r="M112" s="734"/>
      <c r="N112" s="734"/>
      <c r="O112" s="734"/>
      <c r="P112" s="734"/>
      <c r="Q112" s="734"/>
      <c r="R112" s="734"/>
      <c r="S112" s="734"/>
      <c r="T112" s="734"/>
      <c r="U112" s="734"/>
      <c r="V112" s="734"/>
      <c r="W112" s="734"/>
      <c r="X112" s="734"/>
      <c r="Y112" s="734"/>
      <c r="Z112" s="734"/>
      <c r="AA112" s="734"/>
      <c r="AB112" s="734"/>
      <c r="AC112" s="734"/>
      <c r="AD112" s="734"/>
      <c r="AE112" s="734"/>
      <c r="AF112" s="734"/>
      <c r="AG112" s="734"/>
      <c r="AH112" s="735"/>
    </row>
    <row r="113" spans="1:34" x14ac:dyDescent="0.25">
      <c r="A113" s="91"/>
      <c r="B113" s="92"/>
      <c r="C113" s="93"/>
      <c r="D113" s="94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5"/>
    </row>
    <row r="114" spans="1:34" ht="15.75" x14ac:dyDescent="0.25">
      <c r="A114" s="687" t="s">
        <v>453</v>
      </c>
      <c r="B114" s="688"/>
      <c r="C114" s="688"/>
      <c r="D114" s="688"/>
      <c r="E114" s="688"/>
      <c r="F114" s="688"/>
      <c r="G114" s="688"/>
      <c r="H114" s="688"/>
      <c r="I114" s="688"/>
      <c r="J114" s="688"/>
      <c r="K114" s="688"/>
      <c r="L114" s="688"/>
      <c r="M114" s="688"/>
      <c r="N114" s="688"/>
      <c r="O114" s="688"/>
      <c r="P114" s="688"/>
      <c r="Q114" s="688"/>
      <c r="R114" s="688"/>
      <c r="S114" s="688"/>
      <c r="T114" s="688"/>
      <c r="U114" s="688"/>
      <c r="V114" s="688"/>
      <c r="W114" s="688"/>
      <c r="X114" s="688"/>
      <c r="Y114" s="688"/>
      <c r="Z114" s="688"/>
      <c r="AA114" s="688"/>
      <c r="AB114" s="688"/>
      <c r="AC114" s="688"/>
      <c r="AD114" s="688"/>
      <c r="AE114" s="688"/>
      <c r="AF114" s="688"/>
      <c r="AG114" s="688"/>
      <c r="AH114" s="689"/>
    </row>
    <row r="115" spans="1:34" x14ac:dyDescent="0.25">
      <c r="A115" s="91"/>
      <c r="B115" s="92"/>
      <c r="C115" s="93"/>
      <c r="D115" s="94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5"/>
    </row>
    <row r="116" spans="1:34" x14ac:dyDescent="0.25">
      <c r="A116" s="91"/>
      <c r="B116" s="92"/>
      <c r="C116" s="93"/>
      <c r="D116" s="94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5"/>
    </row>
    <row r="117" spans="1:34" x14ac:dyDescent="0.25">
      <c r="A117" s="91"/>
      <c r="B117" s="92"/>
      <c r="C117" s="93"/>
      <c r="D117" s="94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5"/>
    </row>
    <row r="118" spans="1:34" x14ac:dyDescent="0.25">
      <c r="A118" s="91"/>
      <c r="B118" s="92"/>
      <c r="C118" s="93"/>
      <c r="D118" s="94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5"/>
    </row>
    <row r="119" spans="1:34" x14ac:dyDescent="0.25">
      <c r="A119" s="91"/>
      <c r="B119" s="92"/>
      <c r="C119" s="93"/>
      <c r="D119" s="94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5"/>
    </row>
    <row r="120" spans="1:34" x14ac:dyDescent="0.25">
      <c r="A120" s="91"/>
      <c r="B120" s="92"/>
      <c r="C120" s="93"/>
      <c r="D120" s="94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5"/>
    </row>
    <row r="121" spans="1:34" x14ac:dyDescent="0.25">
      <c r="A121" s="91"/>
      <c r="B121" s="92"/>
      <c r="C121" s="93"/>
      <c r="D121" s="94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5"/>
    </row>
    <row r="122" spans="1:34" x14ac:dyDescent="0.25">
      <c r="A122" s="91"/>
      <c r="B122" s="92"/>
      <c r="C122" s="93"/>
      <c r="D122" s="94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5"/>
    </row>
    <row r="123" spans="1:34" x14ac:dyDescent="0.25">
      <c r="A123" s="91"/>
      <c r="B123" s="92"/>
      <c r="C123" s="93"/>
      <c r="D123" s="94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5"/>
    </row>
    <row r="124" spans="1:34" x14ac:dyDescent="0.25">
      <c r="A124" s="91"/>
      <c r="B124" s="92"/>
      <c r="C124" s="93"/>
      <c r="D124" s="94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5"/>
    </row>
    <row r="125" spans="1:34" x14ac:dyDescent="0.25">
      <c r="A125" s="91"/>
      <c r="B125" s="92"/>
      <c r="C125" s="93"/>
      <c r="D125" s="94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5"/>
    </row>
    <row r="126" spans="1:34" x14ac:dyDescent="0.25">
      <c r="A126" s="91"/>
      <c r="B126" s="92"/>
      <c r="C126" s="93"/>
      <c r="D126" s="94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5"/>
    </row>
    <row r="127" spans="1:34" x14ac:dyDescent="0.25">
      <c r="A127" s="91"/>
      <c r="B127" s="92"/>
      <c r="C127" s="93"/>
      <c r="D127" s="94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5"/>
    </row>
    <row r="128" spans="1:34" x14ac:dyDescent="0.25">
      <c r="A128" s="91"/>
      <c r="B128" s="92"/>
      <c r="C128" s="93"/>
      <c r="D128" s="94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5"/>
    </row>
    <row r="129" spans="1:34" x14ac:dyDescent="0.25">
      <c r="A129" s="91"/>
      <c r="B129" s="92"/>
      <c r="C129" s="93"/>
      <c r="D129" s="94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5"/>
    </row>
    <row r="130" spans="1:34" x14ac:dyDescent="0.25">
      <c r="A130" s="91"/>
      <c r="B130" s="92"/>
      <c r="C130" s="93"/>
      <c r="D130" s="94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5"/>
    </row>
    <row r="131" spans="1:34" x14ac:dyDescent="0.25">
      <c r="A131" s="91"/>
      <c r="B131" s="92"/>
      <c r="C131" s="93"/>
      <c r="D131" s="94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5"/>
    </row>
    <row r="132" spans="1:34" x14ac:dyDescent="0.25">
      <c r="A132" s="91"/>
      <c r="B132" s="92"/>
      <c r="C132" s="93"/>
      <c r="D132" s="94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5"/>
    </row>
    <row r="133" spans="1:34" x14ac:dyDescent="0.25">
      <c r="A133" s="91"/>
      <c r="B133" s="92"/>
      <c r="C133" s="93"/>
      <c r="D133" s="94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5"/>
    </row>
    <row r="134" spans="1:34" x14ac:dyDescent="0.25">
      <c r="A134" s="91"/>
      <c r="B134" s="92"/>
      <c r="C134" s="93"/>
      <c r="D134" s="94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5"/>
    </row>
    <row r="135" spans="1:34" x14ac:dyDescent="0.25">
      <c r="A135" s="91"/>
      <c r="B135" s="92"/>
      <c r="C135" s="93"/>
      <c r="D135" s="94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5"/>
    </row>
    <row r="136" spans="1:34" x14ac:dyDescent="0.25">
      <c r="A136" s="91"/>
      <c r="B136" s="92"/>
      <c r="C136" s="93"/>
      <c r="D136" s="94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5"/>
    </row>
    <row r="137" spans="1:34" x14ac:dyDescent="0.25">
      <c r="A137" s="91"/>
      <c r="B137" s="92"/>
      <c r="C137" s="93"/>
      <c r="D137" s="94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5"/>
    </row>
    <row r="138" spans="1:34" x14ac:dyDescent="0.25">
      <c r="A138" s="91"/>
      <c r="B138" s="92"/>
      <c r="C138" s="93"/>
      <c r="D138" s="94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5"/>
    </row>
    <row r="139" spans="1:34" x14ac:dyDescent="0.25">
      <c r="A139" s="91"/>
      <c r="B139" s="92"/>
      <c r="C139" s="93"/>
      <c r="D139" s="94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5"/>
    </row>
    <row r="140" spans="1:34" x14ac:dyDescent="0.25">
      <c r="A140" s="91"/>
      <c r="B140" s="92"/>
      <c r="C140" s="93"/>
      <c r="D140" s="94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5"/>
    </row>
    <row r="141" spans="1:34" x14ac:dyDescent="0.25">
      <c r="A141" s="91"/>
      <c r="B141" s="92"/>
      <c r="C141" s="93"/>
      <c r="D141" s="94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5"/>
    </row>
    <row r="142" spans="1:34" x14ac:dyDescent="0.25">
      <c r="A142" s="91"/>
      <c r="B142" s="92"/>
      <c r="C142" s="93"/>
      <c r="D142" s="94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5"/>
    </row>
    <row r="143" spans="1:34" x14ac:dyDescent="0.25">
      <c r="A143" s="91"/>
      <c r="B143" s="92"/>
      <c r="C143" s="93"/>
      <c r="D143" s="94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5"/>
    </row>
    <row r="144" spans="1:34" x14ac:dyDescent="0.25">
      <c r="A144" s="91"/>
      <c r="B144" s="92"/>
      <c r="C144" s="93"/>
      <c r="D144" s="94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5"/>
    </row>
    <row r="145" spans="1:34" x14ac:dyDescent="0.25">
      <c r="A145" s="91"/>
      <c r="B145" s="92"/>
      <c r="C145" s="93"/>
      <c r="D145" s="94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5"/>
    </row>
    <row r="146" spans="1:34" x14ac:dyDescent="0.25">
      <c r="A146" s="91"/>
      <c r="B146" s="92"/>
      <c r="C146" s="93"/>
      <c r="D146" s="94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5"/>
    </row>
    <row r="147" spans="1:34" x14ac:dyDescent="0.25">
      <c r="A147" s="91"/>
      <c r="B147" s="92"/>
      <c r="C147" s="93"/>
      <c r="D147" s="94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5"/>
    </row>
    <row r="148" spans="1:34" x14ac:dyDescent="0.25">
      <c r="A148" s="91"/>
      <c r="B148" s="92"/>
      <c r="C148" s="93"/>
      <c r="D148" s="94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5"/>
    </row>
    <row r="149" spans="1:34" x14ac:dyDescent="0.25">
      <c r="A149" s="91"/>
      <c r="B149" s="92"/>
      <c r="C149" s="93"/>
      <c r="D149" s="94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5"/>
    </row>
    <row r="150" spans="1:34" x14ac:dyDescent="0.25">
      <c r="A150" s="91"/>
      <c r="B150" s="92"/>
      <c r="C150" s="93"/>
      <c r="D150" s="94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5"/>
    </row>
    <row r="151" spans="1:34" x14ac:dyDescent="0.25">
      <c r="A151" s="91"/>
      <c r="B151" s="92"/>
      <c r="C151" s="93"/>
      <c r="D151" s="94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5"/>
    </row>
    <row r="152" spans="1:34" x14ac:dyDescent="0.25">
      <c r="A152" s="91"/>
      <c r="B152" s="92"/>
      <c r="C152" s="93"/>
      <c r="D152" s="94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5"/>
    </row>
    <row r="153" spans="1:34" x14ac:dyDescent="0.25">
      <c r="A153" s="91"/>
      <c r="B153" s="92"/>
      <c r="C153" s="93"/>
      <c r="D153" s="94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5"/>
    </row>
    <row r="154" spans="1:34" x14ac:dyDescent="0.25">
      <c r="A154" s="91"/>
      <c r="B154" s="92"/>
      <c r="C154" s="93"/>
      <c r="D154" s="94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5"/>
    </row>
    <row r="155" spans="1:34" x14ac:dyDescent="0.25">
      <c r="A155" s="91"/>
      <c r="B155" s="92"/>
      <c r="C155" s="93"/>
      <c r="D155" s="94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5"/>
    </row>
    <row r="156" spans="1:34" ht="15.75" thickBot="1" x14ac:dyDescent="0.3">
      <c r="A156" s="100"/>
      <c r="B156" s="101"/>
      <c r="C156" s="102"/>
      <c r="D156" s="103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4"/>
    </row>
  </sheetData>
  <mergeCells count="78">
    <mergeCell ref="A112:AH112"/>
    <mergeCell ref="A114:AH114"/>
    <mergeCell ref="B110:I110"/>
    <mergeCell ref="J110:U110"/>
    <mergeCell ref="V110:AH110"/>
    <mergeCell ref="B111:I111"/>
    <mergeCell ref="J111:U111"/>
    <mergeCell ref="V111:AH111"/>
    <mergeCell ref="B108:I108"/>
    <mergeCell ref="J108:U108"/>
    <mergeCell ref="V108:AH108"/>
    <mergeCell ref="B109:I109"/>
    <mergeCell ref="J109:U109"/>
    <mergeCell ref="V109:AH109"/>
    <mergeCell ref="B106:I106"/>
    <mergeCell ref="J106:U106"/>
    <mergeCell ref="V106:AH106"/>
    <mergeCell ref="B107:I107"/>
    <mergeCell ref="J107:U107"/>
    <mergeCell ref="V107:AH107"/>
    <mergeCell ref="B104:I104"/>
    <mergeCell ref="J104:U104"/>
    <mergeCell ref="V104:AH104"/>
    <mergeCell ref="B105:I105"/>
    <mergeCell ref="J105:U105"/>
    <mergeCell ref="V105:AH105"/>
    <mergeCell ref="B102:I102"/>
    <mergeCell ref="J102:U102"/>
    <mergeCell ref="V102:AH102"/>
    <mergeCell ref="B103:I103"/>
    <mergeCell ref="J103:U103"/>
    <mergeCell ref="V103:AH103"/>
    <mergeCell ref="A61:AH61"/>
    <mergeCell ref="A99:A101"/>
    <mergeCell ref="B99:AH99"/>
    <mergeCell ref="B100:AH100"/>
    <mergeCell ref="B101:I101"/>
    <mergeCell ref="J101:U101"/>
    <mergeCell ref="V101:AH101"/>
    <mergeCell ref="A58:E58"/>
    <mergeCell ref="F58:T58"/>
    <mergeCell ref="U58:AH58"/>
    <mergeCell ref="A59:E59"/>
    <mergeCell ref="F59:T59"/>
    <mergeCell ref="U59:AH59"/>
    <mergeCell ref="A53:N53"/>
    <mergeCell ref="O53:AH53"/>
    <mergeCell ref="A54:N54"/>
    <mergeCell ref="O54:AH54"/>
    <mergeCell ref="A57:AH57"/>
    <mergeCell ref="O28:AH28"/>
    <mergeCell ref="A51:N51"/>
    <mergeCell ref="O51:AH51"/>
    <mergeCell ref="A52:N52"/>
    <mergeCell ref="O52:AH52"/>
    <mergeCell ref="A50:N50"/>
    <mergeCell ref="O50:AH50"/>
    <mergeCell ref="A26:N26"/>
    <mergeCell ref="A28:N28"/>
    <mergeCell ref="C1:F1"/>
    <mergeCell ref="G1:J1"/>
    <mergeCell ref="K1:N1"/>
    <mergeCell ref="O26:AH26"/>
    <mergeCell ref="A27:N27"/>
    <mergeCell ref="O27:AH27"/>
    <mergeCell ref="O1:R1"/>
    <mergeCell ref="S1:V1"/>
    <mergeCell ref="W1:Z1"/>
    <mergeCell ref="AA1:AD1"/>
    <mergeCell ref="AE1:AH1"/>
    <mergeCell ref="A23:AH23"/>
    <mergeCell ref="A24:N24"/>
    <mergeCell ref="O24:AH24"/>
    <mergeCell ref="A25:N25"/>
    <mergeCell ref="O25:AH25"/>
    <mergeCell ref="A1:B1"/>
    <mergeCell ref="A2:B2"/>
    <mergeCell ref="A3:A2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view="pageLayout" topLeftCell="A4" zoomScaleNormal="100" workbookViewId="0">
      <selection activeCell="D12" sqref="D12"/>
    </sheetView>
  </sheetViews>
  <sheetFormatPr defaultRowHeight="15" x14ac:dyDescent="0.25"/>
  <cols>
    <col min="1" max="1" width="4.28515625" customWidth="1"/>
    <col min="2" max="2" width="37.140625" customWidth="1"/>
    <col min="3" max="3" width="20.7109375" customWidth="1"/>
    <col min="4" max="4" width="16.140625" customWidth="1"/>
  </cols>
  <sheetData>
    <row r="1" spans="1:5" ht="36.75" customHeight="1" x14ac:dyDescent="0.25">
      <c r="A1" s="428" t="s">
        <v>83</v>
      </c>
      <c r="B1" s="429" t="s">
        <v>617</v>
      </c>
      <c r="C1" s="429" t="s">
        <v>618</v>
      </c>
      <c r="D1" s="430" t="s">
        <v>619</v>
      </c>
    </row>
    <row r="2" spans="1:5" x14ac:dyDescent="0.25">
      <c r="A2" s="742"/>
      <c r="B2" s="440" t="s">
        <v>660</v>
      </c>
      <c r="C2" s="745" t="s">
        <v>611</v>
      </c>
      <c r="D2" s="739">
        <v>1500</v>
      </c>
    </row>
    <row r="3" spans="1:5" x14ac:dyDescent="0.25">
      <c r="A3" s="743"/>
      <c r="B3" s="426" t="s">
        <v>661</v>
      </c>
      <c r="C3" s="746"/>
      <c r="D3" s="740"/>
    </row>
    <row r="4" spans="1:5" x14ac:dyDescent="0.25">
      <c r="A4" s="743"/>
      <c r="B4" s="427" t="s">
        <v>612</v>
      </c>
      <c r="C4" s="746"/>
      <c r="D4" s="740"/>
    </row>
    <row r="5" spans="1:5" x14ac:dyDescent="0.25">
      <c r="A5" s="743"/>
      <c r="B5" s="426" t="s">
        <v>662</v>
      </c>
      <c r="C5" s="746"/>
      <c r="D5" s="740"/>
    </row>
    <row r="6" spans="1:5" x14ac:dyDescent="0.25">
      <c r="A6" s="743"/>
      <c r="B6" s="427" t="s">
        <v>663</v>
      </c>
      <c r="C6" s="746"/>
      <c r="D6" s="740"/>
    </row>
    <row r="7" spans="1:5" x14ac:dyDescent="0.25">
      <c r="A7" s="743"/>
      <c r="B7" s="426" t="s">
        <v>613</v>
      </c>
      <c r="C7" s="746"/>
      <c r="D7" s="740"/>
    </row>
    <row r="8" spans="1:5" x14ac:dyDescent="0.25">
      <c r="A8" s="743"/>
      <c r="B8" s="427" t="s">
        <v>614</v>
      </c>
      <c r="C8" s="746"/>
      <c r="D8" s="740"/>
    </row>
    <row r="9" spans="1:5" x14ac:dyDescent="0.25">
      <c r="A9" s="743"/>
      <c r="B9" s="426" t="s">
        <v>615</v>
      </c>
      <c r="C9" s="746"/>
      <c r="D9" s="740"/>
    </row>
    <row r="10" spans="1:5" x14ac:dyDescent="0.25">
      <c r="A10" s="744"/>
      <c r="B10" s="427" t="s">
        <v>616</v>
      </c>
      <c r="C10" s="747"/>
      <c r="D10" s="741"/>
    </row>
    <row r="11" spans="1:5" x14ac:dyDescent="0.25">
      <c r="A11" s="89"/>
      <c r="B11" s="441"/>
      <c r="C11" s="89"/>
      <c r="D11" s="443"/>
      <c r="E11" s="425"/>
    </row>
    <row r="12" spans="1:5" ht="18.75" x14ac:dyDescent="0.3">
      <c r="A12" s="453"/>
      <c r="B12" s="481" t="s">
        <v>24</v>
      </c>
      <c r="C12" s="453"/>
      <c r="D12" s="482" t="s">
        <v>664</v>
      </c>
      <c r="E12" s="425"/>
    </row>
    <row r="13" spans="1:5" x14ac:dyDescent="0.25">
      <c r="A13" s="442">
        <v>1</v>
      </c>
      <c r="B13" s="436" t="s">
        <v>628</v>
      </c>
      <c r="C13" s="437" t="s">
        <v>629</v>
      </c>
      <c r="D13" s="438">
        <v>2000</v>
      </c>
    </row>
    <row r="14" spans="1:5" x14ac:dyDescent="0.25">
      <c r="A14" s="435"/>
      <c r="B14" s="436" t="s">
        <v>628</v>
      </c>
      <c r="C14" s="439" t="s">
        <v>630</v>
      </c>
      <c r="D14" s="438">
        <v>2000</v>
      </c>
    </row>
    <row r="15" spans="1:5" x14ac:dyDescent="0.25">
      <c r="A15" s="435"/>
      <c r="B15" s="436" t="s">
        <v>628</v>
      </c>
      <c r="C15" s="439" t="s">
        <v>631</v>
      </c>
      <c r="D15" s="438">
        <v>2000</v>
      </c>
    </row>
    <row r="16" spans="1:5" x14ac:dyDescent="0.25">
      <c r="A16" s="435"/>
      <c r="B16" s="436" t="s">
        <v>628</v>
      </c>
      <c r="C16" s="439" t="s">
        <v>632</v>
      </c>
      <c r="D16" s="438">
        <v>2000</v>
      </c>
    </row>
    <row r="17" spans="1:4" x14ac:dyDescent="0.25">
      <c r="A17" s="435"/>
      <c r="B17" s="436"/>
      <c r="C17" s="439"/>
      <c r="D17" s="438"/>
    </row>
    <row r="18" spans="1:4" x14ac:dyDescent="0.25">
      <c r="A18" s="435">
        <v>2</v>
      </c>
      <c r="B18" s="436" t="s">
        <v>633</v>
      </c>
      <c r="C18" s="437" t="s">
        <v>634</v>
      </c>
      <c r="D18" s="438">
        <v>2000</v>
      </c>
    </row>
    <row r="19" spans="1:4" x14ac:dyDescent="0.25">
      <c r="A19" s="435">
        <v>3</v>
      </c>
      <c r="B19" s="436" t="s">
        <v>633</v>
      </c>
      <c r="C19" s="437" t="s">
        <v>635</v>
      </c>
      <c r="D19" s="438">
        <v>2000</v>
      </c>
    </row>
    <row r="20" spans="1:4" x14ac:dyDescent="0.25">
      <c r="A20" s="435">
        <v>4</v>
      </c>
      <c r="B20" s="436" t="s">
        <v>633</v>
      </c>
      <c r="C20" s="437" t="s">
        <v>636</v>
      </c>
      <c r="D20" s="438">
        <v>2000</v>
      </c>
    </row>
    <row r="21" spans="1:4" x14ac:dyDescent="0.25">
      <c r="A21" s="435"/>
      <c r="B21" s="436"/>
      <c r="C21" s="437"/>
      <c r="D21" s="438"/>
    </row>
    <row r="22" spans="1:4" x14ac:dyDescent="0.25">
      <c r="A22" s="435">
        <v>5</v>
      </c>
      <c r="B22" s="436" t="s">
        <v>637</v>
      </c>
      <c r="C22" s="437" t="s">
        <v>638</v>
      </c>
      <c r="D22" s="438">
        <v>2000</v>
      </c>
    </row>
    <row r="23" spans="1:4" x14ac:dyDescent="0.25">
      <c r="A23" s="435">
        <v>5</v>
      </c>
      <c r="B23" s="436" t="s">
        <v>637</v>
      </c>
      <c r="C23" s="439" t="s">
        <v>639</v>
      </c>
      <c r="D23" s="438">
        <v>2000</v>
      </c>
    </row>
    <row r="24" spans="1:4" x14ac:dyDescent="0.25">
      <c r="A24" s="435">
        <v>5</v>
      </c>
      <c r="B24" s="436" t="s">
        <v>637</v>
      </c>
      <c r="C24" s="439" t="s">
        <v>640</v>
      </c>
      <c r="D24" s="438">
        <v>2000</v>
      </c>
    </row>
    <row r="25" spans="1:4" x14ac:dyDescent="0.25">
      <c r="A25" s="435"/>
      <c r="B25" s="436"/>
      <c r="C25" s="437"/>
      <c r="D25" s="438">
        <v>2000</v>
      </c>
    </row>
    <row r="26" spans="1:4" x14ac:dyDescent="0.25">
      <c r="A26" s="435">
        <v>6</v>
      </c>
      <c r="B26" s="436" t="s">
        <v>641</v>
      </c>
      <c r="C26" s="437" t="s">
        <v>642</v>
      </c>
      <c r="D26" s="438"/>
    </row>
    <row r="27" spans="1:4" x14ac:dyDescent="0.25">
      <c r="A27" s="435">
        <v>7</v>
      </c>
      <c r="B27" s="436" t="s">
        <v>641</v>
      </c>
      <c r="C27" s="437" t="s">
        <v>630</v>
      </c>
      <c r="D27" s="438">
        <v>2000</v>
      </c>
    </row>
    <row r="28" spans="1:4" x14ac:dyDescent="0.25">
      <c r="A28" s="435">
        <v>8</v>
      </c>
      <c r="B28" s="436" t="s">
        <v>641</v>
      </c>
      <c r="C28" s="437" t="s">
        <v>631</v>
      </c>
      <c r="D28" s="438">
        <v>2000</v>
      </c>
    </row>
    <row r="29" spans="1:4" x14ac:dyDescent="0.25">
      <c r="A29" s="435">
        <v>9</v>
      </c>
      <c r="B29" s="436" t="s">
        <v>641</v>
      </c>
      <c r="C29" s="437" t="s">
        <v>643</v>
      </c>
      <c r="D29" s="438">
        <v>2000</v>
      </c>
    </row>
    <row r="30" spans="1:4" x14ac:dyDescent="0.25">
      <c r="A30" s="435"/>
      <c r="B30" s="436"/>
      <c r="C30" s="437"/>
      <c r="D30" s="438"/>
    </row>
    <row r="31" spans="1:4" x14ac:dyDescent="0.25">
      <c r="A31" s="435">
        <v>10</v>
      </c>
      <c r="B31" s="436" t="s">
        <v>644</v>
      </c>
      <c r="C31" s="437" t="s">
        <v>639</v>
      </c>
      <c r="D31" s="438">
        <v>2000</v>
      </c>
    </row>
    <row r="32" spans="1:4" x14ac:dyDescent="0.25">
      <c r="A32" s="435">
        <v>11</v>
      </c>
      <c r="B32" s="436" t="s">
        <v>644</v>
      </c>
      <c r="C32" s="437" t="s">
        <v>640</v>
      </c>
      <c r="D32" s="438">
        <v>2000</v>
      </c>
    </row>
    <row r="33" spans="1:4" x14ac:dyDescent="0.25">
      <c r="A33" s="435">
        <v>12</v>
      </c>
      <c r="B33" s="436" t="s">
        <v>644</v>
      </c>
      <c r="C33" s="437" t="s">
        <v>642</v>
      </c>
      <c r="D33" s="438">
        <v>2000</v>
      </c>
    </row>
    <row r="34" spans="1:4" x14ac:dyDescent="0.25">
      <c r="A34" s="435">
        <v>13</v>
      </c>
      <c r="B34" s="436" t="s">
        <v>644</v>
      </c>
      <c r="C34" s="437" t="s">
        <v>636</v>
      </c>
      <c r="D34" s="438">
        <v>2000</v>
      </c>
    </row>
    <row r="35" spans="1:4" x14ac:dyDescent="0.25">
      <c r="A35" s="435"/>
      <c r="B35" s="436"/>
      <c r="C35" s="437"/>
      <c r="D35" s="438"/>
    </row>
    <row r="36" spans="1:4" x14ac:dyDescent="0.25">
      <c r="A36" s="435">
        <v>14</v>
      </c>
      <c r="B36" s="436" t="s">
        <v>645</v>
      </c>
      <c r="C36" s="437" t="s">
        <v>646</v>
      </c>
      <c r="D36" s="438">
        <v>2000</v>
      </c>
    </row>
    <row r="37" spans="1:4" x14ac:dyDescent="0.25">
      <c r="A37" s="435">
        <v>15</v>
      </c>
      <c r="B37" s="436" t="s">
        <v>645</v>
      </c>
      <c r="C37" s="437" t="s">
        <v>642</v>
      </c>
      <c r="D37" s="438">
        <v>2000</v>
      </c>
    </row>
    <row r="38" spans="1:4" x14ac:dyDescent="0.25">
      <c r="A38" s="435">
        <v>16</v>
      </c>
      <c r="B38" s="436" t="s">
        <v>645</v>
      </c>
      <c r="C38" s="437" t="s">
        <v>635</v>
      </c>
      <c r="D38" s="438">
        <v>2000</v>
      </c>
    </row>
    <row r="39" spans="1:4" x14ac:dyDescent="0.25">
      <c r="A39" s="435"/>
      <c r="B39" s="436"/>
      <c r="C39" s="437"/>
      <c r="D39" s="424"/>
    </row>
    <row r="40" spans="1:4" x14ac:dyDescent="0.25">
      <c r="A40" s="435">
        <v>17</v>
      </c>
      <c r="B40" s="436" t="s">
        <v>647</v>
      </c>
      <c r="C40" s="437" t="s">
        <v>648</v>
      </c>
      <c r="D40" s="438">
        <v>1550</v>
      </c>
    </row>
    <row r="41" spans="1:4" x14ac:dyDescent="0.25">
      <c r="A41" s="435">
        <v>18</v>
      </c>
      <c r="B41" s="436" t="s">
        <v>647</v>
      </c>
      <c r="C41" s="437" t="s">
        <v>649</v>
      </c>
      <c r="D41" s="438">
        <v>1550</v>
      </c>
    </row>
    <row r="42" spans="1:4" x14ac:dyDescent="0.25">
      <c r="A42" s="435">
        <v>19</v>
      </c>
      <c r="B42" s="436" t="s">
        <v>647</v>
      </c>
      <c r="C42" s="437" t="s">
        <v>650</v>
      </c>
      <c r="D42" s="438">
        <v>1550</v>
      </c>
    </row>
    <row r="43" spans="1:4" x14ac:dyDescent="0.25">
      <c r="A43" s="435">
        <v>20</v>
      </c>
      <c r="B43" s="436" t="s">
        <v>647</v>
      </c>
      <c r="C43" s="437" t="s">
        <v>651</v>
      </c>
      <c r="D43" s="438">
        <v>1550</v>
      </c>
    </row>
    <row r="44" spans="1:4" x14ac:dyDescent="0.25">
      <c r="A44" s="435">
        <v>21</v>
      </c>
      <c r="B44" s="436" t="s">
        <v>647</v>
      </c>
      <c r="C44" s="437" t="s">
        <v>652</v>
      </c>
      <c r="D44" s="438">
        <v>1550</v>
      </c>
    </row>
    <row r="45" spans="1:4" x14ac:dyDescent="0.25">
      <c r="A45" s="435">
        <v>22</v>
      </c>
      <c r="B45" s="436" t="s">
        <v>647</v>
      </c>
      <c r="C45" s="437" t="s">
        <v>653</v>
      </c>
      <c r="D45" s="438">
        <v>1550</v>
      </c>
    </row>
    <row r="46" spans="1:4" x14ac:dyDescent="0.25">
      <c r="A46" s="435">
        <v>23</v>
      </c>
      <c r="B46" s="436" t="s">
        <v>647</v>
      </c>
      <c r="C46" s="437" t="s">
        <v>654</v>
      </c>
      <c r="D46" s="438">
        <v>1550</v>
      </c>
    </row>
    <row r="47" spans="1:4" x14ac:dyDescent="0.25">
      <c r="A47" s="435">
        <v>24</v>
      </c>
      <c r="B47" s="436" t="s">
        <v>647</v>
      </c>
      <c r="C47" s="437" t="s">
        <v>655</v>
      </c>
      <c r="D47" s="438">
        <v>1550</v>
      </c>
    </row>
    <row r="48" spans="1:4" x14ac:dyDescent="0.25">
      <c r="A48" s="435">
        <v>25</v>
      </c>
      <c r="B48" s="436" t="s">
        <v>647</v>
      </c>
      <c r="C48" s="437" t="s">
        <v>656</v>
      </c>
      <c r="D48" s="438">
        <v>1550</v>
      </c>
    </row>
    <row r="49" spans="1:8" x14ac:dyDescent="0.25">
      <c r="A49" s="435">
        <v>26</v>
      </c>
      <c r="B49" s="436" t="s">
        <v>647</v>
      </c>
      <c r="C49" s="437" t="s">
        <v>657</v>
      </c>
      <c r="D49" s="438">
        <v>1550</v>
      </c>
    </row>
    <row r="50" spans="1:8" x14ac:dyDescent="0.25">
      <c r="A50" s="435">
        <v>25</v>
      </c>
      <c r="B50" s="436" t="s">
        <v>647</v>
      </c>
      <c r="C50" s="439" t="s">
        <v>658</v>
      </c>
      <c r="D50" s="438">
        <v>1850</v>
      </c>
    </row>
    <row r="51" spans="1:8" x14ac:dyDescent="0.25">
      <c r="A51" s="435">
        <v>26</v>
      </c>
      <c r="B51" s="436" t="s">
        <v>647</v>
      </c>
      <c r="C51" s="439" t="s">
        <v>659</v>
      </c>
      <c r="D51" s="438">
        <v>1850</v>
      </c>
    </row>
    <row r="53" spans="1:8" ht="18.75" customHeight="1" x14ac:dyDescent="0.25">
      <c r="A53" s="737" t="s">
        <v>665</v>
      </c>
      <c r="B53" s="738"/>
      <c r="C53" s="738"/>
      <c r="D53" s="738"/>
      <c r="E53" s="738"/>
      <c r="F53" s="81"/>
      <c r="G53" s="451"/>
      <c r="H53" s="425"/>
    </row>
    <row r="54" spans="1:8" x14ac:dyDescent="0.25">
      <c r="A54" s="738"/>
      <c r="B54" s="738"/>
      <c r="C54" s="738"/>
      <c r="D54" s="738"/>
      <c r="E54" s="738"/>
      <c r="F54" s="81"/>
      <c r="G54" s="425"/>
      <c r="H54" s="425"/>
    </row>
    <row r="55" spans="1:8" x14ac:dyDescent="0.25">
      <c r="A55" s="34"/>
      <c r="B55" s="34"/>
      <c r="C55" s="34"/>
      <c r="D55" s="34"/>
      <c r="E55" s="425"/>
      <c r="F55" s="425"/>
      <c r="G55" s="425"/>
      <c r="H55" s="425"/>
    </row>
    <row r="56" spans="1:8" ht="15.75" x14ac:dyDescent="0.25">
      <c r="A56" s="34"/>
      <c r="B56" s="444"/>
      <c r="C56" s="445" t="s">
        <v>620</v>
      </c>
      <c r="D56" s="431"/>
      <c r="E56" s="425"/>
      <c r="F56" s="425"/>
      <c r="G56" s="425"/>
      <c r="H56" s="425"/>
    </row>
    <row r="57" spans="1:8" ht="18.75" x14ac:dyDescent="0.25">
      <c r="A57" s="34"/>
      <c r="B57" s="444"/>
      <c r="C57" s="446" t="s">
        <v>621</v>
      </c>
      <c r="D57" s="447">
        <v>120</v>
      </c>
      <c r="E57" s="425"/>
      <c r="F57" s="425"/>
      <c r="G57" s="425"/>
      <c r="H57" s="425"/>
    </row>
    <row r="58" spans="1:8" ht="18.75" x14ac:dyDescent="0.25">
      <c r="A58" s="34"/>
      <c r="B58" s="444"/>
      <c r="C58" s="446" t="s">
        <v>622</v>
      </c>
      <c r="D58" s="447">
        <v>160</v>
      </c>
      <c r="E58" s="425"/>
      <c r="F58" s="425"/>
      <c r="G58" s="425"/>
      <c r="H58" s="425"/>
    </row>
    <row r="59" spans="1:8" ht="18.75" x14ac:dyDescent="0.3">
      <c r="A59" s="34"/>
      <c r="B59" s="444"/>
      <c r="C59" s="438" t="s">
        <v>666</v>
      </c>
      <c r="D59" s="454">
        <v>1550</v>
      </c>
      <c r="E59" s="425"/>
      <c r="F59" s="425"/>
      <c r="G59" s="425"/>
      <c r="H59" s="425"/>
    </row>
    <row r="60" spans="1:8" ht="21" x14ac:dyDescent="0.25">
      <c r="A60" s="34"/>
      <c r="B60" s="444"/>
      <c r="C60" s="448" t="s">
        <v>623</v>
      </c>
      <c r="D60" s="449">
        <f>(D57*D2/100)+(D58*D59/100)</f>
        <v>4280</v>
      </c>
      <c r="E60" s="425"/>
      <c r="F60" s="425"/>
      <c r="G60" s="425"/>
      <c r="H60" s="425"/>
    </row>
    <row r="61" spans="1:8" x14ac:dyDescent="0.25">
      <c r="A61" s="425"/>
      <c r="B61" s="425"/>
      <c r="C61" s="425"/>
      <c r="D61" s="425"/>
      <c r="E61" s="89"/>
      <c r="F61" s="425"/>
      <c r="G61" s="425"/>
      <c r="H61" s="425"/>
    </row>
    <row r="62" spans="1:8" ht="32.25" customHeight="1" x14ac:dyDescent="0.25">
      <c r="A62" s="425"/>
      <c r="B62" s="736" t="s">
        <v>624</v>
      </c>
      <c r="C62" s="736"/>
      <c r="D62" s="736"/>
      <c r="E62" s="450"/>
      <c r="F62" s="451"/>
      <c r="G62" s="451"/>
      <c r="H62" s="425"/>
    </row>
    <row r="63" spans="1:8" ht="30" customHeight="1" x14ac:dyDescent="0.25">
      <c r="A63" s="425"/>
      <c r="B63" s="736" t="s">
        <v>625</v>
      </c>
      <c r="C63" s="736"/>
      <c r="D63" s="736"/>
      <c r="E63" s="451"/>
      <c r="F63" s="451"/>
      <c r="G63" s="451"/>
      <c r="H63" s="425"/>
    </row>
    <row r="64" spans="1:8" x14ac:dyDescent="0.25">
      <c r="A64" s="425"/>
      <c r="B64" s="451"/>
      <c r="C64" s="451"/>
      <c r="D64" s="451"/>
      <c r="E64" s="451"/>
      <c r="F64" s="451"/>
      <c r="G64" s="451"/>
    </row>
    <row r="65" spans="2:7" ht="30" x14ac:dyDescent="0.25">
      <c r="B65" s="432" t="s">
        <v>411</v>
      </c>
      <c r="C65" s="433" t="s">
        <v>412</v>
      </c>
      <c r="D65" s="451"/>
      <c r="E65" s="452"/>
      <c r="F65" s="452"/>
      <c r="G65" s="452"/>
    </row>
    <row r="66" spans="2:7" ht="30.75" thickBot="1" x14ac:dyDescent="0.3">
      <c r="B66" s="434" t="s">
        <v>626</v>
      </c>
      <c r="C66" s="434" t="s">
        <v>627</v>
      </c>
      <c r="D66" s="452"/>
    </row>
  </sheetData>
  <mergeCells count="6">
    <mergeCell ref="B62:D62"/>
    <mergeCell ref="B63:D63"/>
    <mergeCell ref="A53:E54"/>
    <mergeCell ref="D2:D10"/>
    <mergeCell ref="A2:A10"/>
    <mergeCell ref="C2:C10"/>
  </mergeCells>
  <pageMargins left="0.7" right="0.7" top="0.75" bottom="0.75" header="0.3" footer="0.3"/>
  <pageSetup paperSize="9" orientation="portrait" r:id="rId1"/>
  <headerFooter>
    <oddHeader xml:space="preserve">&amp;C&amp;"Times New Roman,полужирный"&amp;14Розничный прайс-лист на Римские шторы
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tabSelected="1" workbookViewId="0">
      <selection activeCell="B12" sqref="B12"/>
    </sheetView>
  </sheetViews>
  <sheetFormatPr defaultRowHeight="15" x14ac:dyDescent="0.25"/>
  <cols>
    <col min="1" max="1" width="44.42578125" style="1" bestFit="1" customWidth="1"/>
    <col min="2" max="2" width="21.42578125" style="1" bestFit="1" customWidth="1"/>
    <col min="3" max="3" width="17.7109375" style="1" bestFit="1" customWidth="1"/>
    <col min="4" max="4" width="25.28515625" style="1" customWidth="1"/>
    <col min="5" max="16384" width="9.140625" style="1"/>
  </cols>
  <sheetData>
    <row r="1" spans="1:8" ht="27" thickBot="1" x14ac:dyDescent="0.45">
      <c r="A1" s="455" t="s">
        <v>667</v>
      </c>
      <c r="B1" s="456" t="s">
        <v>668</v>
      </c>
      <c r="C1" s="456" t="s">
        <v>669</v>
      </c>
      <c r="D1" s="457" t="s">
        <v>670</v>
      </c>
    </row>
    <row r="2" spans="1:8" ht="18.75" x14ac:dyDescent="0.3">
      <c r="A2" s="458" t="s">
        <v>671</v>
      </c>
      <c r="B2" s="459">
        <v>1</v>
      </c>
      <c r="C2" s="460" t="s">
        <v>672</v>
      </c>
      <c r="D2" s="478">
        <v>900</v>
      </c>
    </row>
    <row r="3" spans="1:8" ht="18.75" x14ac:dyDescent="0.3">
      <c r="A3" s="461" t="s">
        <v>673</v>
      </c>
      <c r="B3" s="462">
        <v>1</v>
      </c>
      <c r="C3" s="463" t="s">
        <v>384</v>
      </c>
      <c r="D3" s="479">
        <v>90</v>
      </c>
    </row>
    <row r="4" spans="1:8" ht="18.75" x14ac:dyDescent="0.3">
      <c r="A4" s="464" t="s">
        <v>674</v>
      </c>
      <c r="B4" s="462">
        <v>1</v>
      </c>
      <c r="C4" s="462" t="s">
        <v>675</v>
      </c>
      <c r="D4" s="479">
        <v>60</v>
      </c>
    </row>
    <row r="5" spans="1:8" ht="19.5" thickBot="1" x14ac:dyDescent="0.35">
      <c r="A5" s="465" t="s">
        <v>615</v>
      </c>
      <c r="B5" s="466">
        <v>1</v>
      </c>
      <c r="C5" s="466" t="s">
        <v>384</v>
      </c>
      <c r="D5" s="480">
        <v>5</v>
      </c>
    </row>
    <row r="8" spans="1:8" ht="27" thickBot="1" x14ac:dyDescent="0.45">
      <c r="A8" s="748" t="s">
        <v>676</v>
      </c>
      <c r="B8" s="748"/>
    </row>
    <row r="9" spans="1:8" ht="21" x14ac:dyDescent="0.35">
      <c r="A9" s="467" t="s">
        <v>677</v>
      </c>
      <c r="B9" s="468">
        <v>0</v>
      </c>
    </row>
    <row r="10" spans="1:8" ht="21" x14ac:dyDescent="0.35">
      <c r="A10" s="469" t="s">
        <v>678</v>
      </c>
      <c r="B10" s="470">
        <v>0</v>
      </c>
      <c r="C10" s="471"/>
    </row>
    <row r="11" spans="1:8" ht="21.75" thickBot="1" x14ac:dyDescent="0.4">
      <c r="A11" s="472" t="s">
        <v>679</v>
      </c>
      <c r="B11" s="473">
        <v>0</v>
      </c>
      <c r="C11" s="471"/>
    </row>
    <row r="12" spans="1:8" ht="21.75" thickBot="1" x14ac:dyDescent="0.4">
      <c r="C12" s="471"/>
    </row>
    <row r="13" spans="1:8" ht="27" thickBot="1" x14ac:dyDescent="0.45">
      <c r="A13" s="474" t="s">
        <v>680</v>
      </c>
      <c r="B13" s="475">
        <f>((B9*D2)/100)+(D3*B10)+(B11*D3)*(B9/100)+(B10*B11)*D5</f>
        <v>0</v>
      </c>
      <c r="C13" s="471"/>
    </row>
    <row r="14" spans="1:8" ht="21" x14ac:dyDescent="0.35">
      <c r="C14" s="471"/>
    </row>
    <row r="15" spans="1:8" ht="21" x14ac:dyDescent="0.35">
      <c r="A15" s="476" t="s">
        <v>681</v>
      </c>
      <c r="B15" s="476"/>
      <c r="C15" s="477"/>
      <c r="D15" s="477"/>
      <c r="E15" s="477"/>
      <c r="F15" s="477"/>
      <c r="G15" s="477"/>
      <c r="H15" s="477"/>
    </row>
    <row r="16" spans="1:8" ht="21" x14ac:dyDescent="0.35">
      <c r="A16" s="476" t="s">
        <v>682</v>
      </c>
      <c r="B16" s="476"/>
      <c r="C16" s="477"/>
      <c r="D16" s="477"/>
      <c r="E16" s="477"/>
      <c r="F16" s="477"/>
      <c r="G16" s="477"/>
      <c r="H16" s="477"/>
    </row>
    <row r="17" spans="1:8" ht="21" x14ac:dyDescent="0.35">
      <c r="A17" s="476" t="s">
        <v>683</v>
      </c>
      <c r="B17" s="476"/>
      <c r="C17" s="477"/>
      <c r="D17" s="477"/>
      <c r="E17" s="477"/>
      <c r="F17" s="477"/>
      <c r="G17" s="477"/>
      <c r="H17" s="477"/>
    </row>
    <row r="18" spans="1:8" ht="21" x14ac:dyDescent="0.35">
      <c r="A18" s="476" t="s">
        <v>684</v>
      </c>
      <c r="B18" s="476"/>
      <c r="C18" s="477"/>
      <c r="D18" s="477"/>
      <c r="E18" s="477"/>
      <c r="F18" s="477"/>
      <c r="G18" s="477"/>
      <c r="H18" s="477"/>
    </row>
    <row r="19" spans="1:8" ht="21" x14ac:dyDescent="0.35">
      <c r="A19" s="476" t="s">
        <v>685</v>
      </c>
      <c r="B19" s="477"/>
      <c r="C19" s="477"/>
      <c r="D19" s="477"/>
      <c r="E19" s="477"/>
      <c r="F19" s="477"/>
      <c r="G19" s="477"/>
      <c r="H19" s="477"/>
    </row>
    <row r="20" spans="1:8" ht="21" x14ac:dyDescent="0.35">
      <c r="A20" s="476" t="s">
        <v>686</v>
      </c>
      <c r="B20" s="477"/>
      <c r="C20" s="477"/>
      <c r="D20" s="477"/>
      <c r="E20" s="477"/>
      <c r="F20" s="477"/>
      <c r="G20" s="477"/>
      <c r="H20" s="477"/>
    </row>
    <row r="21" spans="1:8" ht="21" x14ac:dyDescent="0.35">
      <c r="A21" s="476" t="s">
        <v>687</v>
      </c>
      <c r="B21" s="477"/>
      <c r="C21" s="477"/>
      <c r="D21" s="477"/>
      <c r="E21" s="477"/>
      <c r="F21" s="477"/>
      <c r="G21" s="477"/>
      <c r="H21" s="477"/>
    </row>
    <row r="23" spans="1:8" ht="21" x14ac:dyDescent="0.35">
      <c r="A23" s="476"/>
      <c r="B23" s="477"/>
      <c r="C23" s="477"/>
      <c r="D23" s="477"/>
      <c r="E23" s="477"/>
      <c r="F23" s="477"/>
      <c r="G23" s="477"/>
      <c r="H23" s="477"/>
    </row>
    <row r="24" spans="1:8" ht="21" x14ac:dyDescent="0.35">
      <c r="A24" s="476"/>
      <c r="B24" s="477"/>
      <c r="C24" s="477"/>
      <c r="D24" s="477"/>
      <c r="E24" s="477"/>
      <c r="F24" s="477"/>
      <c r="G24" s="477"/>
      <c r="H24" s="477"/>
    </row>
    <row r="25" spans="1:8" ht="21" x14ac:dyDescent="0.35">
      <c r="A25" s="476"/>
      <c r="B25" s="477"/>
      <c r="C25" s="477"/>
      <c r="D25" s="477"/>
      <c r="E25" s="477"/>
      <c r="F25" s="477"/>
      <c r="G25" s="477"/>
      <c r="H25" s="477"/>
    </row>
    <row r="26" spans="1:8" ht="21" x14ac:dyDescent="0.35">
      <c r="A26" s="476"/>
      <c r="B26" s="477"/>
      <c r="C26" s="477"/>
      <c r="D26" s="477"/>
      <c r="E26" s="477"/>
      <c r="F26" s="477"/>
      <c r="G26" s="477"/>
      <c r="H26" s="477"/>
    </row>
    <row r="27" spans="1:8" x14ac:dyDescent="0.25">
      <c r="A27" s="3"/>
    </row>
    <row r="28" spans="1:8" x14ac:dyDescent="0.25">
      <c r="A28" s="3"/>
    </row>
    <row r="29" spans="1:8" x14ac:dyDescent="0.25">
      <c r="A29" s="3"/>
    </row>
    <row r="30" spans="1:8" x14ac:dyDescent="0.25">
      <c r="A30" s="3"/>
    </row>
    <row r="31" spans="1:8" x14ac:dyDescent="0.25">
      <c r="A31" s="3"/>
    </row>
    <row r="32" spans="1:8" x14ac:dyDescent="0.25">
      <c r="A32" s="3"/>
    </row>
    <row r="33" spans="1:1" x14ac:dyDescent="0.25">
      <c r="A33" s="3"/>
    </row>
    <row r="34" spans="1:1" x14ac:dyDescent="0.25">
      <c r="A34" s="3"/>
    </row>
    <row r="35" spans="1:1" x14ac:dyDescent="0.25">
      <c r="A35" s="3"/>
    </row>
    <row r="36" spans="1:1" x14ac:dyDescent="0.25">
      <c r="A36" s="3"/>
    </row>
    <row r="37" spans="1:1" x14ac:dyDescent="0.25">
      <c r="A37" s="3"/>
    </row>
    <row r="38" spans="1:1" x14ac:dyDescent="0.25">
      <c r="A38" s="3"/>
    </row>
    <row r="39" spans="1:1" x14ac:dyDescent="0.25">
      <c r="A39" s="3"/>
    </row>
    <row r="40" spans="1:1" x14ac:dyDescent="0.25">
      <c r="A40" s="3"/>
    </row>
    <row r="41" spans="1:1" x14ac:dyDescent="0.25">
      <c r="A41" s="3"/>
    </row>
    <row r="42" spans="1:1" x14ac:dyDescent="0.25">
      <c r="A42" s="3"/>
    </row>
  </sheetData>
  <mergeCells count="1">
    <mergeCell ref="A8:B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workbookViewId="0">
      <selection activeCell="A3" sqref="A3"/>
    </sheetView>
  </sheetViews>
  <sheetFormatPr defaultRowHeight="15" x14ac:dyDescent="0.25"/>
  <cols>
    <col min="1" max="1" width="18.7109375" customWidth="1"/>
    <col min="2" max="2" width="25.570312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 x14ac:dyDescent="0.35">
      <c r="A1" s="491" t="s">
        <v>32</v>
      </c>
      <c r="B1" s="491"/>
      <c r="C1" s="491"/>
      <c r="D1" s="491"/>
      <c r="E1" s="491"/>
      <c r="F1" s="491"/>
      <c r="G1" s="491"/>
      <c r="H1" s="491"/>
      <c r="I1" s="491"/>
    </row>
    <row r="2" spans="1:9" ht="15.75" x14ac:dyDescent="0.25">
      <c r="A2" s="485" t="s">
        <v>576</v>
      </c>
      <c r="B2" s="486"/>
      <c r="C2" s="486"/>
      <c r="D2" s="486"/>
      <c r="E2" s="486"/>
      <c r="F2" s="486"/>
      <c r="G2" s="486"/>
      <c r="H2" s="486"/>
      <c r="I2" s="486"/>
    </row>
    <row r="3" spans="1:9" ht="15.75" x14ac:dyDescent="0.25">
      <c r="A3" s="27" t="s">
        <v>33</v>
      </c>
      <c r="B3" s="27" t="s">
        <v>34</v>
      </c>
      <c r="C3" s="27" t="s">
        <v>35</v>
      </c>
      <c r="D3" s="27" t="s">
        <v>36</v>
      </c>
      <c r="E3" s="28"/>
      <c r="F3" s="27" t="s">
        <v>33</v>
      </c>
      <c r="G3" s="27" t="s">
        <v>34</v>
      </c>
      <c r="H3" s="27" t="s">
        <v>35</v>
      </c>
      <c r="I3" s="27" t="s">
        <v>36</v>
      </c>
    </row>
    <row r="4" spans="1:9" ht="15.75" x14ac:dyDescent="0.25">
      <c r="A4" s="27">
        <v>1003</v>
      </c>
      <c r="B4" s="27" t="s">
        <v>37</v>
      </c>
      <c r="C4" s="27" t="s">
        <v>38</v>
      </c>
      <c r="D4" s="29">
        <v>960</v>
      </c>
      <c r="E4" s="28"/>
      <c r="F4" s="27">
        <v>9601</v>
      </c>
      <c r="G4" s="27" t="s">
        <v>39</v>
      </c>
      <c r="H4" s="27" t="s">
        <v>38</v>
      </c>
      <c r="I4" s="29">
        <v>1090</v>
      </c>
    </row>
    <row r="5" spans="1:9" ht="15.75" x14ac:dyDescent="0.25">
      <c r="A5" s="27">
        <v>4020</v>
      </c>
      <c r="B5" s="27" t="s">
        <v>40</v>
      </c>
      <c r="C5" s="27" t="s">
        <v>38</v>
      </c>
      <c r="D5" s="29">
        <v>1090</v>
      </c>
      <c r="E5" s="28"/>
      <c r="F5" s="27">
        <v>50</v>
      </c>
      <c r="G5" s="27" t="s">
        <v>41</v>
      </c>
      <c r="H5" s="27" t="s">
        <v>38</v>
      </c>
      <c r="I5" s="29">
        <v>1090</v>
      </c>
    </row>
    <row r="6" spans="1:9" ht="15.75" x14ac:dyDescent="0.25">
      <c r="A6" s="27">
        <v>4197</v>
      </c>
      <c r="B6" s="27" t="s">
        <v>42</v>
      </c>
      <c r="C6" s="27" t="s">
        <v>38</v>
      </c>
      <c r="D6" s="29">
        <v>1090</v>
      </c>
      <c r="E6" s="28"/>
      <c r="F6" s="27">
        <v>981</v>
      </c>
      <c r="G6" s="27"/>
      <c r="H6" s="27" t="s">
        <v>38</v>
      </c>
      <c r="I6" s="29">
        <v>1090</v>
      </c>
    </row>
    <row r="7" spans="1:9" ht="15.75" x14ac:dyDescent="0.25">
      <c r="A7" s="27">
        <v>4620</v>
      </c>
      <c r="B7" s="27" t="s">
        <v>43</v>
      </c>
      <c r="C7" s="27" t="s">
        <v>38</v>
      </c>
      <c r="D7" s="29">
        <v>1090</v>
      </c>
      <c r="E7" s="28"/>
      <c r="F7" s="27">
        <v>199</v>
      </c>
      <c r="G7" s="27" t="s">
        <v>44</v>
      </c>
      <c r="H7" s="27" t="s">
        <v>38</v>
      </c>
      <c r="I7" s="29">
        <v>1090</v>
      </c>
    </row>
    <row r="8" spans="1:9" ht="15.75" x14ac:dyDescent="0.25">
      <c r="A8" s="27">
        <v>3001</v>
      </c>
      <c r="B8" s="27" t="s">
        <v>45</v>
      </c>
      <c r="C8" s="27" t="s">
        <v>38</v>
      </c>
      <c r="D8" s="29">
        <v>1090</v>
      </c>
      <c r="E8" s="28"/>
      <c r="F8" s="27">
        <v>309</v>
      </c>
      <c r="G8" s="27" t="s">
        <v>46</v>
      </c>
      <c r="H8" s="27" t="s">
        <v>38</v>
      </c>
      <c r="I8" s="29">
        <v>1090</v>
      </c>
    </row>
    <row r="9" spans="1:9" ht="15.75" x14ac:dyDescent="0.25">
      <c r="A9" s="27">
        <v>237</v>
      </c>
      <c r="B9" s="27"/>
      <c r="C9" s="27" t="s">
        <v>38</v>
      </c>
      <c r="D9" s="29">
        <v>1090</v>
      </c>
      <c r="E9" s="28"/>
      <c r="F9" s="27">
        <v>518</v>
      </c>
      <c r="G9" s="27" t="s">
        <v>47</v>
      </c>
      <c r="H9" s="27" t="s">
        <v>38</v>
      </c>
      <c r="I9" s="29">
        <v>1090</v>
      </c>
    </row>
    <row r="10" spans="1:9" ht="15.75" x14ac:dyDescent="0.25">
      <c r="A10" s="27">
        <v>502</v>
      </c>
      <c r="B10" s="27"/>
      <c r="C10" s="27" t="s">
        <v>38</v>
      </c>
      <c r="D10" s="29">
        <v>1090</v>
      </c>
      <c r="E10" s="28"/>
      <c r="F10" s="27">
        <v>200</v>
      </c>
      <c r="G10" s="27"/>
      <c r="H10" s="27" t="s">
        <v>38</v>
      </c>
      <c r="I10" s="29">
        <v>1090</v>
      </c>
    </row>
    <row r="11" spans="1:9" ht="15.75" x14ac:dyDescent="0.25">
      <c r="A11" s="27">
        <v>947</v>
      </c>
      <c r="B11" s="27"/>
      <c r="C11" s="27" t="s">
        <v>38</v>
      </c>
      <c r="D11" s="29">
        <v>1090</v>
      </c>
      <c r="E11" s="28"/>
      <c r="F11" s="27">
        <v>571</v>
      </c>
      <c r="G11" s="27"/>
      <c r="H11" s="27" t="s">
        <v>38</v>
      </c>
      <c r="I11" s="29">
        <v>1090</v>
      </c>
    </row>
    <row r="12" spans="1:9" ht="15.75" x14ac:dyDescent="0.25">
      <c r="A12" s="27">
        <v>2008</v>
      </c>
      <c r="B12" s="27" t="s">
        <v>48</v>
      </c>
      <c r="C12" s="27" t="s">
        <v>38</v>
      </c>
      <c r="D12" s="29">
        <v>1090</v>
      </c>
      <c r="E12" s="28"/>
      <c r="F12" s="27">
        <v>117</v>
      </c>
      <c r="G12" s="27"/>
      <c r="H12" s="27" t="s">
        <v>38</v>
      </c>
      <c r="I12" s="29">
        <v>1090</v>
      </c>
    </row>
    <row r="13" spans="1:9" ht="15.75" x14ac:dyDescent="0.25">
      <c r="A13" s="27">
        <v>490</v>
      </c>
      <c r="B13" s="27"/>
      <c r="C13" s="27" t="s">
        <v>38</v>
      </c>
      <c r="D13" s="29">
        <v>1090</v>
      </c>
      <c r="E13" s="28"/>
      <c r="F13" s="27">
        <v>165</v>
      </c>
      <c r="G13" s="27"/>
      <c r="H13" s="27" t="s">
        <v>38</v>
      </c>
      <c r="I13" s="29">
        <v>1090</v>
      </c>
    </row>
    <row r="14" spans="1:9" ht="15.75" x14ac:dyDescent="0.25">
      <c r="A14" s="27">
        <v>2001</v>
      </c>
      <c r="B14" s="27" t="s">
        <v>49</v>
      </c>
      <c r="C14" s="27" t="s">
        <v>38</v>
      </c>
      <c r="D14" s="29">
        <v>1090</v>
      </c>
      <c r="E14" s="28"/>
      <c r="F14" s="27">
        <v>10</v>
      </c>
      <c r="G14" s="27"/>
      <c r="H14" s="27" t="s">
        <v>38</v>
      </c>
      <c r="I14" s="29">
        <v>1445</v>
      </c>
    </row>
    <row r="15" spans="1:9" ht="15.75" x14ac:dyDescent="0.25">
      <c r="A15" s="27">
        <v>7030</v>
      </c>
      <c r="B15" s="27" t="s">
        <v>50</v>
      </c>
      <c r="C15" s="27" t="s">
        <v>38</v>
      </c>
      <c r="D15" s="29">
        <v>1090</v>
      </c>
      <c r="E15" s="28"/>
      <c r="F15" s="27">
        <v>2303</v>
      </c>
      <c r="G15" s="27"/>
      <c r="H15" s="27" t="s">
        <v>38</v>
      </c>
      <c r="I15" s="29">
        <v>1445</v>
      </c>
    </row>
    <row r="16" spans="1:9" ht="15.75" x14ac:dyDescent="0.25">
      <c r="A16" s="27">
        <v>7144</v>
      </c>
      <c r="B16" s="27"/>
      <c r="C16" s="27" t="s">
        <v>38</v>
      </c>
      <c r="D16" s="29">
        <v>1090</v>
      </c>
      <c r="E16" s="28"/>
      <c r="F16" s="27">
        <v>2311</v>
      </c>
      <c r="G16" s="27"/>
      <c r="H16" s="27" t="s">
        <v>38</v>
      </c>
      <c r="I16" s="29">
        <v>1445</v>
      </c>
    </row>
    <row r="17" spans="1:9" ht="15.75" x14ac:dyDescent="0.25">
      <c r="A17" s="27">
        <v>6008</v>
      </c>
      <c r="B17" s="27"/>
      <c r="C17" s="27" t="s">
        <v>38</v>
      </c>
      <c r="D17" s="29">
        <v>1090</v>
      </c>
      <c r="E17" s="28"/>
      <c r="F17" s="27" t="s">
        <v>51</v>
      </c>
      <c r="G17" s="27" t="s">
        <v>37</v>
      </c>
      <c r="H17" s="27" t="s">
        <v>38</v>
      </c>
      <c r="I17" s="29">
        <v>1445</v>
      </c>
    </row>
    <row r="18" spans="1:9" ht="15.75" x14ac:dyDescent="0.25">
      <c r="A18" s="27">
        <v>565</v>
      </c>
      <c r="B18" s="27"/>
      <c r="C18" s="27" t="s">
        <v>38</v>
      </c>
      <c r="D18" s="29">
        <v>1090</v>
      </c>
      <c r="E18" s="28"/>
      <c r="F18" s="27" t="s">
        <v>52</v>
      </c>
      <c r="G18" s="27"/>
      <c r="H18" s="27" t="s">
        <v>38</v>
      </c>
      <c r="I18" s="29">
        <v>1445</v>
      </c>
    </row>
    <row r="19" spans="1:9" ht="15.75" x14ac:dyDescent="0.25">
      <c r="A19" s="27">
        <v>604</v>
      </c>
      <c r="B19" s="27" t="s">
        <v>53</v>
      </c>
      <c r="C19" s="27" t="s">
        <v>38</v>
      </c>
      <c r="D19" s="29">
        <v>1090</v>
      </c>
      <c r="E19" s="28"/>
      <c r="F19" s="27" t="s">
        <v>54</v>
      </c>
      <c r="G19" s="27" t="s">
        <v>39</v>
      </c>
      <c r="H19" s="27" t="s">
        <v>38</v>
      </c>
      <c r="I19" s="29">
        <v>1445</v>
      </c>
    </row>
    <row r="20" spans="1:9" ht="15.75" x14ac:dyDescent="0.25">
      <c r="A20" s="27">
        <v>491</v>
      </c>
      <c r="B20" s="27"/>
      <c r="C20" s="27" t="s">
        <v>38</v>
      </c>
      <c r="D20" s="29">
        <v>1090</v>
      </c>
      <c r="E20" s="28"/>
      <c r="F20" s="27">
        <v>2307</v>
      </c>
      <c r="G20" s="27"/>
      <c r="H20" s="27" t="s">
        <v>38</v>
      </c>
      <c r="I20" s="29">
        <v>1445</v>
      </c>
    </row>
    <row r="21" spans="1:9" ht="15.75" x14ac:dyDescent="0.25">
      <c r="A21" s="27">
        <v>776</v>
      </c>
      <c r="B21" s="27"/>
      <c r="C21" s="27" t="s">
        <v>38</v>
      </c>
      <c r="D21" s="29">
        <v>1090</v>
      </c>
      <c r="E21" s="28"/>
      <c r="F21" s="27" t="s">
        <v>55</v>
      </c>
      <c r="G21" s="27"/>
      <c r="H21" s="27" t="s">
        <v>38</v>
      </c>
      <c r="I21" s="29">
        <v>1445</v>
      </c>
    </row>
    <row r="22" spans="1:9" ht="15.75" x14ac:dyDescent="0.25">
      <c r="A22" s="27">
        <v>6002</v>
      </c>
      <c r="B22" s="27" t="s">
        <v>56</v>
      </c>
      <c r="C22" s="27" t="s">
        <v>38</v>
      </c>
      <c r="D22" s="29">
        <v>1090</v>
      </c>
      <c r="E22" s="28"/>
      <c r="F22" s="27" t="s">
        <v>57</v>
      </c>
      <c r="G22" s="27"/>
      <c r="H22" s="27" t="s">
        <v>38</v>
      </c>
      <c r="I22" s="29">
        <v>1670</v>
      </c>
    </row>
    <row r="23" spans="1:9" ht="15.75" x14ac:dyDescent="0.25">
      <c r="A23" s="27">
        <v>6011</v>
      </c>
      <c r="B23" s="27"/>
      <c r="C23" s="27" t="s">
        <v>38</v>
      </c>
      <c r="D23" s="29">
        <v>1090</v>
      </c>
      <c r="E23" s="28"/>
      <c r="F23" s="27" t="s">
        <v>58</v>
      </c>
      <c r="G23" s="27"/>
      <c r="H23" s="27" t="s">
        <v>38</v>
      </c>
      <c r="I23" s="29">
        <v>1670</v>
      </c>
    </row>
    <row r="24" spans="1:9" ht="15.75" x14ac:dyDescent="0.25">
      <c r="A24" s="27">
        <v>303</v>
      </c>
      <c r="B24" s="27"/>
      <c r="C24" s="27" t="s">
        <v>38</v>
      </c>
      <c r="D24" s="29">
        <v>1090</v>
      </c>
      <c r="E24" s="28"/>
      <c r="F24" s="27" t="s">
        <v>59</v>
      </c>
      <c r="G24" s="27"/>
      <c r="H24" s="27" t="s">
        <v>38</v>
      </c>
      <c r="I24" s="29">
        <v>1670</v>
      </c>
    </row>
    <row r="25" spans="1:9" ht="15.75" x14ac:dyDescent="0.25">
      <c r="A25" s="27">
        <v>5032</v>
      </c>
      <c r="B25" s="27" t="s">
        <v>60</v>
      </c>
      <c r="C25" s="27" t="s">
        <v>38</v>
      </c>
      <c r="D25" s="29">
        <v>1090</v>
      </c>
      <c r="E25" s="28"/>
      <c r="F25" s="27" t="s">
        <v>61</v>
      </c>
      <c r="G25" s="27"/>
      <c r="H25" s="27" t="s">
        <v>38</v>
      </c>
      <c r="I25" s="29">
        <v>1670</v>
      </c>
    </row>
    <row r="26" spans="1:9" ht="15.75" x14ac:dyDescent="0.25">
      <c r="A26" s="27">
        <v>7162</v>
      </c>
      <c r="B26" s="27"/>
      <c r="C26" s="27" t="s">
        <v>38</v>
      </c>
      <c r="D26" s="29">
        <v>1090</v>
      </c>
      <c r="E26" s="28"/>
      <c r="F26" s="27">
        <v>6040006</v>
      </c>
      <c r="G26" s="27" t="s">
        <v>62</v>
      </c>
      <c r="H26" s="27" t="s">
        <v>38</v>
      </c>
      <c r="I26" s="29">
        <v>1670</v>
      </c>
    </row>
    <row r="27" spans="1:9" ht="15.75" x14ac:dyDescent="0.25">
      <c r="A27" s="27">
        <v>834</v>
      </c>
      <c r="B27" s="27" t="s">
        <v>63</v>
      </c>
      <c r="C27" s="27" t="s">
        <v>38</v>
      </c>
      <c r="D27" s="29">
        <v>1090</v>
      </c>
      <c r="E27" s="28"/>
      <c r="F27" s="27">
        <v>6060003</v>
      </c>
      <c r="G27" s="27" t="s">
        <v>64</v>
      </c>
      <c r="H27" s="27" t="s">
        <v>38</v>
      </c>
      <c r="I27" s="29">
        <v>1670</v>
      </c>
    </row>
    <row r="28" spans="1:9" ht="15.75" x14ac:dyDescent="0.25">
      <c r="A28" s="27">
        <v>8020</v>
      </c>
      <c r="B28" s="27" t="s">
        <v>65</v>
      </c>
      <c r="C28" s="27" t="s">
        <v>38</v>
      </c>
      <c r="D28" s="29">
        <v>1090</v>
      </c>
      <c r="E28" s="28"/>
      <c r="F28" s="27">
        <v>6040010</v>
      </c>
      <c r="G28" s="27" t="s">
        <v>66</v>
      </c>
      <c r="H28" s="27" t="s">
        <v>38</v>
      </c>
      <c r="I28" s="29">
        <v>1670</v>
      </c>
    </row>
    <row r="29" spans="1:9" ht="15.75" x14ac:dyDescent="0.25">
      <c r="A29" s="27">
        <v>168</v>
      </c>
      <c r="B29" s="27"/>
      <c r="C29" s="27" t="s">
        <v>38</v>
      </c>
      <c r="D29" s="29">
        <v>1090</v>
      </c>
      <c r="E29" s="28"/>
      <c r="F29" s="27">
        <v>6040015</v>
      </c>
      <c r="G29" s="27" t="s">
        <v>67</v>
      </c>
      <c r="H29" s="27" t="s">
        <v>38</v>
      </c>
      <c r="I29" s="29">
        <v>1670</v>
      </c>
    </row>
    <row r="30" spans="1:9" ht="15.75" x14ac:dyDescent="0.25">
      <c r="A30" s="27">
        <v>901</v>
      </c>
      <c r="B30" s="27" t="s">
        <v>68</v>
      </c>
      <c r="C30" s="27" t="s">
        <v>38</v>
      </c>
      <c r="D30" s="29">
        <v>1090</v>
      </c>
      <c r="E30" s="28"/>
      <c r="F30" s="27">
        <v>6040008</v>
      </c>
      <c r="G30" s="27" t="s">
        <v>69</v>
      </c>
      <c r="H30" s="27" t="s">
        <v>38</v>
      </c>
      <c r="I30" s="29">
        <v>1670</v>
      </c>
    </row>
    <row r="32" spans="1:9" x14ac:dyDescent="0.25">
      <c r="A32" s="30" t="s">
        <v>70</v>
      </c>
      <c r="B32" s="30"/>
      <c r="C32" s="30"/>
      <c r="D32" s="30"/>
      <c r="E32" s="30"/>
      <c r="F32" s="30"/>
      <c r="G32" s="30"/>
      <c r="H32" s="30"/>
      <c r="I32" s="30"/>
    </row>
    <row r="33" spans="1:9" x14ac:dyDescent="0.25">
      <c r="A33" s="30" t="s">
        <v>71</v>
      </c>
      <c r="B33" s="30"/>
      <c r="C33" s="30"/>
      <c r="D33" s="30"/>
      <c r="E33" s="30"/>
      <c r="F33" s="30"/>
      <c r="G33" s="30"/>
      <c r="H33" s="30"/>
      <c r="I33" s="30"/>
    </row>
    <row r="34" spans="1:9" x14ac:dyDescent="0.25">
      <c r="A34" s="30" t="s">
        <v>72</v>
      </c>
      <c r="B34" s="31"/>
      <c r="C34" s="31"/>
      <c r="D34" s="31"/>
      <c r="E34" s="31"/>
      <c r="F34" s="32"/>
      <c r="G34" s="487" t="s">
        <v>73</v>
      </c>
      <c r="H34" s="488"/>
      <c r="I34" s="489"/>
    </row>
    <row r="35" spans="1:9" x14ac:dyDescent="0.25">
      <c r="A35" s="33" t="s">
        <v>74</v>
      </c>
      <c r="B35" s="31"/>
      <c r="C35" s="31"/>
      <c r="D35" s="31"/>
      <c r="E35" s="31"/>
      <c r="F35" s="31"/>
      <c r="G35" s="34"/>
      <c r="H35" s="35" t="s">
        <v>75</v>
      </c>
      <c r="I35" s="35" t="s">
        <v>76</v>
      </c>
    </row>
    <row r="36" spans="1:9" x14ac:dyDescent="0.25">
      <c r="A36" s="33" t="s">
        <v>246</v>
      </c>
      <c r="E36" s="36"/>
      <c r="G36" s="37" t="s">
        <v>77</v>
      </c>
      <c r="H36" s="38">
        <v>0.35</v>
      </c>
      <c r="I36" s="38">
        <v>2</v>
      </c>
    </row>
    <row r="37" spans="1:9" x14ac:dyDescent="0.25">
      <c r="A37" s="33" t="s">
        <v>243</v>
      </c>
      <c r="B37" s="39"/>
      <c r="C37" s="39"/>
      <c r="D37" s="36"/>
      <c r="E37" s="40"/>
      <c r="F37" s="40"/>
      <c r="G37" s="37" t="s">
        <v>78</v>
      </c>
      <c r="H37" s="38">
        <v>0.3</v>
      </c>
      <c r="I37" s="38">
        <v>2.2999999999999998</v>
      </c>
    </row>
    <row r="38" spans="1:9" x14ac:dyDescent="0.25">
      <c r="A38" s="33" t="s">
        <v>247</v>
      </c>
      <c r="B38" s="41"/>
      <c r="C38" s="36"/>
      <c r="D38" s="42"/>
      <c r="E38" s="42"/>
      <c r="F38" s="42"/>
      <c r="G38" s="37" t="s">
        <v>79</v>
      </c>
      <c r="H38" s="38" t="s">
        <v>80</v>
      </c>
      <c r="I38" s="38">
        <v>4</v>
      </c>
    </row>
    <row r="39" spans="1:9" x14ac:dyDescent="0.25">
      <c r="A39" s="33" t="s">
        <v>248</v>
      </c>
      <c r="B39" s="41"/>
      <c r="C39" s="36"/>
      <c r="D39" s="42"/>
      <c r="E39" s="42"/>
      <c r="F39" s="42"/>
      <c r="G39" s="43"/>
      <c r="H39" s="44"/>
      <c r="I39" s="44"/>
    </row>
    <row r="40" spans="1:9" x14ac:dyDescent="0.25">
      <c r="A40" s="45" t="s">
        <v>249</v>
      </c>
      <c r="B40" s="41"/>
      <c r="C40" s="36"/>
      <c r="D40" s="42"/>
      <c r="E40" s="42"/>
      <c r="F40" s="42"/>
      <c r="G40" s="43"/>
      <c r="H40" s="44"/>
      <c r="I40" s="44"/>
    </row>
    <row r="41" spans="1:9" x14ac:dyDescent="0.25">
      <c r="B41" s="46"/>
      <c r="C41" s="36"/>
      <c r="D41" s="42"/>
      <c r="E41" s="42"/>
      <c r="F41" s="42"/>
    </row>
    <row r="42" spans="1:9" x14ac:dyDescent="0.25">
      <c r="A42" s="490" t="s">
        <v>81</v>
      </c>
      <c r="B42" s="490"/>
      <c r="C42" s="490"/>
      <c r="D42" s="490"/>
      <c r="E42" s="490"/>
      <c r="F42" s="490"/>
      <c r="G42" s="490"/>
      <c r="H42" s="490"/>
      <c r="I42" s="47"/>
    </row>
  </sheetData>
  <mergeCells count="4">
    <mergeCell ref="A1:I1"/>
    <mergeCell ref="A2:I2"/>
    <mergeCell ref="G34:I34"/>
    <mergeCell ref="A42:H42"/>
  </mergeCells>
  <pageMargins left="0.25" right="0.25" top="0.75" bottom="0.75" header="0.3" footer="0.3"/>
  <pageSetup paperSize="9" scale="7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95"/>
  <sheetViews>
    <sheetView zoomScale="110" zoomScaleNormal="110" workbookViewId="0">
      <selection activeCell="B5" sqref="B5:B18"/>
    </sheetView>
  </sheetViews>
  <sheetFormatPr defaultRowHeight="15" x14ac:dyDescent="0.25"/>
  <cols>
    <col min="1" max="1" width="10.7109375" customWidth="1"/>
    <col min="2" max="2" width="30.85546875" customWidth="1"/>
    <col min="3" max="3" width="32.7109375" customWidth="1"/>
    <col min="5" max="5" width="15.7109375" customWidth="1"/>
  </cols>
  <sheetData>
    <row r="1" spans="1:8" ht="18.75" x14ac:dyDescent="0.3">
      <c r="A1" s="503" t="s">
        <v>82</v>
      </c>
      <c r="B1" s="503"/>
      <c r="C1" s="503"/>
      <c r="D1" s="503"/>
      <c r="E1" s="503"/>
    </row>
    <row r="2" spans="1:8" ht="21" x14ac:dyDescent="0.35">
      <c r="A2" s="48"/>
      <c r="B2" s="48"/>
      <c r="C2" s="48"/>
      <c r="D2" s="48"/>
      <c r="E2" s="25"/>
    </row>
    <row r="3" spans="1:8" x14ac:dyDescent="0.25">
      <c r="A3" s="504" t="s">
        <v>576</v>
      </c>
      <c r="B3" s="505"/>
      <c r="C3" s="505"/>
      <c r="D3" s="505"/>
      <c r="E3" s="505"/>
    </row>
    <row r="4" spans="1:8" x14ac:dyDescent="0.25">
      <c r="A4" s="49" t="s">
        <v>83</v>
      </c>
      <c r="B4" s="49" t="s">
        <v>84</v>
      </c>
      <c r="C4" s="49" t="s">
        <v>34</v>
      </c>
      <c r="D4" s="49" t="s">
        <v>35</v>
      </c>
      <c r="E4" s="50" t="s">
        <v>36</v>
      </c>
    </row>
    <row r="5" spans="1:8" x14ac:dyDescent="0.25">
      <c r="A5" s="493">
        <v>1</v>
      </c>
      <c r="B5" s="495" t="s">
        <v>85</v>
      </c>
      <c r="C5" s="51" t="s">
        <v>86</v>
      </c>
      <c r="D5" s="49" t="s">
        <v>38</v>
      </c>
      <c r="E5" s="497">
        <v>515</v>
      </c>
      <c r="H5" s="484">
        <v>10</v>
      </c>
    </row>
    <row r="6" spans="1:8" x14ac:dyDescent="0.25">
      <c r="A6" s="499"/>
      <c r="B6" s="500"/>
      <c r="C6" s="51" t="s">
        <v>87</v>
      </c>
      <c r="D6" s="49" t="s">
        <v>38</v>
      </c>
      <c r="E6" s="501"/>
      <c r="H6" s="484"/>
    </row>
    <row r="7" spans="1:8" x14ac:dyDescent="0.25">
      <c r="A7" s="499"/>
      <c r="B7" s="500"/>
      <c r="C7" s="51" t="s">
        <v>88</v>
      </c>
      <c r="D7" s="49" t="s">
        <v>38</v>
      </c>
      <c r="E7" s="501"/>
      <c r="H7" s="484"/>
    </row>
    <row r="8" spans="1:8" x14ac:dyDescent="0.25">
      <c r="A8" s="499"/>
      <c r="B8" s="500"/>
      <c r="C8" s="51" t="s">
        <v>89</v>
      </c>
      <c r="D8" s="49" t="s">
        <v>38</v>
      </c>
      <c r="E8" s="501"/>
      <c r="H8" s="484"/>
    </row>
    <row r="9" spans="1:8" x14ac:dyDescent="0.25">
      <c r="A9" s="499"/>
      <c r="B9" s="500"/>
      <c r="C9" s="51" t="s">
        <v>90</v>
      </c>
      <c r="D9" s="49" t="s">
        <v>38</v>
      </c>
      <c r="E9" s="501"/>
      <c r="H9" s="484"/>
    </row>
    <row r="10" spans="1:8" x14ac:dyDescent="0.25">
      <c r="A10" s="499"/>
      <c r="B10" s="500"/>
      <c r="C10" s="51" t="s">
        <v>91</v>
      </c>
      <c r="D10" s="49" t="s">
        <v>38</v>
      </c>
      <c r="E10" s="501"/>
      <c r="H10" s="484"/>
    </row>
    <row r="11" spans="1:8" x14ac:dyDescent="0.25">
      <c r="A11" s="499"/>
      <c r="B11" s="500"/>
      <c r="C11" s="51" t="s">
        <v>92</v>
      </c>
      <c r="D11" s="49" t="s">
        <v>38</v>
      </c>
      <c r="E11" s="501"/>
      <c r="H11" s="484"/>
    </row>
    <row r="12" spans="1:8" x14ac:dyDescent="0.25">
      <c r="A12" s="499"/>
      <c r="B12" s="500"/>
      <c r="C12" s="51" t="s">
        <v>93</v>
      </c>
      <c r="D12" s="49" t="s">
        <v>38</v>
      </c>
      <c r="E12" s="501"/>
      <c r="H12" s="484"/>
    </row>
    <row r="13" spans="1:8" x14ac:dyDescent="0.25">
      <c r="A13" s="499"/>
      <c r="B13" s="500"/>
      <c r="C13" s="51" t="s">
        <v>94</v>
      </c>
      <c r="D13" s="49" t="s">
        <v>38</v>
      </c>
      <c r="E13" s="501"/>
      <c r="H13" s="484"/>
    </row>
    <row r="14" spans="1:8" x14ac:dyDescent="0.25">
      <c r="A14" s="499"/>
      <c r="B14" s="500"/>
      <c r="C14" s="51" t="s">
        <v>95</v>
      </c>
      <c r="D14" s="49" t="s">
        <v>38</v>
      </c>
      <c r="E14" s="501"/>
      <c r="H14" s="484"/>
    </row>
    <row r="15" spans="1:8" x14ac:dyDescent="0.25">
      <c r="A15" s="499"/>
      <c r="B15" s="500"/>
      <c r="C15" s="51" t="s">
        <v>96</v>
      </c>
      <c r="D15" s="49" t="s">
        <v>38</v>
      </c>
      <c r="E15" s="501"/>
      <c r="H15" s="484"/>
    </row>
    <row r="16" spans="1:8" x14ac:dyDescent="0.25">
      <c r="A16" s="499"/>
      <c r="B16" s="500"/>
      <c r="C16" s="51" t="s">
        <v>97</v>
      </c>
      <c r="D16" s="49" t="s">
        <v>38</v>
      </c>
      <c r="E16" s="501"/>
      <c r="H16" s="484"/>
    </row>
    <row r="17" spans="1:8" x14ac:dyDescent="0.25">
      <c r="A17" s="499"/>
      <c r="B17" s="500"/>
      <c r="C17" s="51" t="s">
        <v>98</v>
      </c>
      <c r="D17" s="49" t="s">
        <v>38</v>
      </c>
      <c r="E17" s="501"/>
      <c r="H17" s="484"/>
    </row>
    <row r="18" spans="1:8" x14ac:dyDescent="0.25">
      <c r="A18" s="494"/>
      <c r="B18" s="496"/>
      <c r="C18" s="51" t="s">
        <v>99</v>
      </c>
      <c r="D18" s="49" t="s">
        <v>38</v>
      </c>
      <c r="E18" s="498"/>
      <c r="H18" s="484"/>
    </row>
    <row r="19" spans="1:8" x14ac:dyDescent="0.25">
      <c r="A19" s="493">
        <v>2</v>
      </c>
      <c r="B19" s="495" t="s">
        <v>100</v>
      </c>
      <c r="C19" s="51" t="s">
        <v>90</v>
      </c>
      <c r="D19" s="49" t="s">
        <v>38</v>
      </c>
      <c r="E19" s="497">
        <v>515</v>
      </c>
    </row>
    <row r="20" spans="1:8" x14ac:dyDescent="0.25">
      <c r="A20" s="499"/>
      <c r="B20" s="500"/>
      <c r="C20" s="51" t="s">
        <v>91</v>
      </c>
      <c r="D20" s="49" t="s">
        <v>38</v>
      </c>
      <c r="E20" s="501"/>
    </row>
    <row r="21" spans="1:8" x14ac:dyDescent="0.25">
      <c r="A21" s="499"/>
      <c r="B21" s="500"/>
      <c r="C21" s="51" t="s">
        <v>94</v>
      </c>
      <c r="D21" s="49" t="s">
        <v>38</v>
      </c>
      <c r="E21" s="501"/>
    </row>
    <row r="22" spans="1:8" x14ac:dyDescent="0.25">
      <c r="A22" s="494"/>
      <c r="B22" s="496"/>
      <c r="C22" s="51" t="s">
        <v>95</v>
      </c>
      <c r="D22" s="49" t="s">
        <v>38</v>
      </c>
      <c r="E22" s="498"/>
    </row>
    <row r="23" spans="1:8" x14ac:dyDescent="0.25">
      <c r="A23" s="493">
        <v>3</v>
      </c>
      <c r="B23" s="495" t="s">
        <v>101</v>
      </c>
      <c r="C23" s="51" t="s">
        <v>90</v>
      </c>
      <c r="D23" s="49" t="s">
        <v>38</v>
      </c>
      <c r="E23" s="497">
        <v>538</v>
      </c>
    </row>
    <row r="24" spans="1:8" x14ac:dyDescent="0.25">
      <c r="A24" s="499"/>
      <c r="B24" s="500"/>
      <c r="C24" s="51" t="s">
        <v>102</v>
      </c>
      <c r="D24" s="49" t="s">
        <v>38</v>
      </c>
      <c r="E24" s="501"/>
    </row>
    <row r="25" spans="1:8" x14ac:dyDescent="0.25">
      <c r="A25" s="499"/>
      <c r="B25" s="500"/>
      <c r="C25" s="51" t="s">
        <v>103</v>
      </c>
      <c r="D25" s="49" t="s">
        <v>38</v>
      </c>
      <c r="E25" s="501"/>
    </row>
    <row r="26" spans="1:8" x14ac:dyDescent="0.25">
      <c r="A26" s="499"/>
      <c r="B26" s="500"/>
      <c r="C26" s="51" t="s">
        <v>104</v>
      </c>
      <c r="D26" s="49" t="s">
        <v>38</v>
      </c>
      <c r="E26" s="501"/>
    </row>
    <row r="27" spans="1:8" x14ac:dyDescent="0.25">
      <c r="A27" s="499"/>
      <c r="B27" s="500"/>
      <c r="C27" s="51" t="s">
        <v>105</v>
      </c>
      <c r="D27" s="49" t="s">
        <v>38</v>
      </c>
      <c r="E27" s="501"/>
    </row>
    <row r="28" spans="1:8" x14ac:dyDescent="0.25">
      <c r="A28" s="499"/>
      <c r="B28" s="500"/>
      <c r="C28" s="51" t="s">
        <v>106</v>
      </c>
      <c r="D28" s="49" t="s">
        <v>38</v>
      </c>
      <c r="E28" s="501"/>
    </row>
    <row r="29" spans="1:8" x14ac:dyDescent="0.25">
      <c r="A29" s="494"/>
      <c r="B29" s="496"/>
      <c r="C29" s="51" t="s">
        <v>107</v>
      </c>
      <c r="D29" s="49" t="s">
        <v>38</v>
      </c>
      <c r="E29" s="498"/>
    </row>
    <row r="30" spans="1:8" x14ac:dyDescent="0.25">
      <c r="A30" s="493">
        <v>4</v>
      </c>
      <c r="B30" s="495" t="s">
        <v>108</v>
      </c>
      <c r="C30" s="52">
        <v>801</v>
      </c>
      <c r="D30" s="49" t="s">
        <v>38</v>
      </c>
      <c r="E30" s="497">
        <v>570</v>
      </c>
    </row>
    <row r="31" spans="1:8" x14ac:dyDescent="0.25">
      <c r="A31" s="499"/>
      <c r="B31" s="500"/>
      <c r="C31" s="52">
        <v>802</v>
      </c>
      <c r="D31" s="49" t="s">
        <v>38</v>
      </c>
      <c r="E31" s="501"/>
    </row>
    <row r="32" spans="1:8" x14ac:dyDescent="0.25">
      <c r="A32" s="494"/>
      <c r="B32" s="496"/>
      <c r="C32" s="52">
        <v>803</v>
      </c>
      <c r="D32" s="49" t="s">
        <v>38</v>
      </c>
      <c r="E32" s="498"/>
    </row>
    <row r="33" spans="1:5" x14ac:dyDescent="0.25">
      <c r="A33" s="493">
        <v>5</v>
      </c>
      <c r="B33" s="495" t="s">
        <v>109</v>
      </c>
      <c r="C33" s="51" t="s">
        <v>110</v>
      </c>
      <c r="D33" s="49" t="s">
        <v>38</v>
      </c>
      <c r="E33" s="497">
        <v>595</v>
      </c>
    </row>
    <row r="34" spans="1:5" x14ac:dyDescent="0.25">
      <c r="A34" s="499"/>
      <c r="B34" s="500"/>
      <c r="C34" s="51" t="s">
        <v>89</v>
      </c>
      <c r="D34" s="49" t="s">
        <v>38</v>
      </c>
      <c r="E34" s="501"/>
    </row>
    <row r="35" spans="1:5" x14ac:dyDescent="0.25">
      <c r="A35" s="499"/>
      <c r="B35" s="500"/>
      <c r="C35" s="51" t="s">
        <v>87</v>
      </c>
      <c r="D35" s="49" t="s">
        <v>38</v>
      </c>
      <c r="E35" s="501"/>
    </row>
    <row r="36" spans="1:5" x14ac:dyDescent="0.25">
      <c r="A36" s="499"/>
      <c r="B36" s="500"/>
      <c r="C36" s="51" t="s">
        <v>111</v>
      </c>
      <c r="D36" s="49" t="s">
        <v>38</v>
      </c>
      <c r="E36" s="501"/>
    </row>
    <row r="37" spans="1:5" x14ac:dyDescent="0.25">
      <c r="A37" s="499"/>
      <c r="B37" s="500"/>
      <c r="C37" s="51" t="s">
        <v>112</v>
      </c>
      <c r="D37" s="49" t="s">
        <v>38</v>
      </c>
      <c r="E37" s="501"/>
    </row>
    <row r="38" spans="1:5" x14ac:dyDescent="0.25">
      <c r="A38" s="494"/>
      <c r="B38" s="496"/>
      <c r="C38" s="51" t="s">
        <v>113</v>
      </c>
      <c r="D38" s="49" t="s">
        <v>38</v>
      </c>
      <c r="E38" s="498"/>
    </row>
    <row r="39" spans="1:5" x14ac:dyDescent="0.25">
      <c r="A39" s="493">
        <v>6</v>
      </c>
      <c r="B39" s="495" t="s">
        <v>114</v>
      </c>
      <c r="C39" s="51" t="s">
        <v>115</v>
      </c>
      <c r="D39" s="49" t="s">
        <v>38</v>
      </c>
      <c r="E39" s="497">
        <v>600</v>
      </c>
    </row>
    <row r="40" spans="1:5" x14ac:dyDescent="0.25">
      <c r="A40" s="499"/>
      <c r="B40" s="500"/>
      <c r="C40" s="51" t="s">
        <v>116</v>
      </c>
      <c r="D40" s="49" t="s">
        <v>38</v>
      </c>
      <c r="E40" s="501"/>
    </row>
    <row r="41" spans="1:5" x14ac:dyDescent="0.25">
      <c r="A41" s="499"/>
      <c r="B41" s="500"/>
      <c r="C41" s="51" t="s">
        <v>117</v>
      </c>
      <c r="D41" s="49" t="s">
        <v>38</v>
      </c>
      <c r="E41" s="501"/>
    </row>
    <row r="42" spans="1:5" x14ac:dyDescent="0.25">
      <c r="A42" s="494"/>
      <c r="B42" s="496"/>
      <c r="C42" s="51" t="s">
        <v>118</v>
      </c>
      <c r="D42" s="49" t="s">
        <v>38</v>
      </c>
      <c r="E42" s="498"/>
    </row>
    <row r="43" spans="1:5" x14ac:dyDescent="0.25">
      <c r="A43" s="493">
        <v>7</v>
      </c>
      <c r="B43" s="495" t="s">
        <v>109</v>
      </c>
      <c r="C43" s="51" t="s">
        <v>119</v>
      </c>
      <c r="D43" s="49" t="s">
        <v>38</v>
      </c>
      <c r="E43" s="497">
        <v>600</v>
      </c>
    </row>
    <row r="44" spans="1:5" x14ac:dyDescent="0.25">
      <c r="A44" s="499"/>
      <c r="B44" s="500"/>
      <c r="C44" s="51" t="s">
        <v>120</v>
      </c>
      <c r="D44" s="49" t="s">
        <v>38</v>
      </c>
      <c r="E44" s="501"/>
    </row>
    <row r="45" spans="1:5" x14ac:dyDescent="0.25">
      <c r="A45" s="499"/>
      <c r="B45" s="500"/>
      <c r="C45" s="51" t="s">
        <v>95</v>
      </c>
      <c r="D45" s="49" t="s">
        <v>38</v>
      </c>
      <c r="E45" s="501"/>
    </row>
    <row r="46" spans="1:5" x14ac:dyDescent="0.25">
      <c r="A46" s="499"/>
      <c r="B46" s="500"/>
      <c r="C46" s="51" t="s">
        <v>96</v>
      </c>
      <c r="D46" s="49" t="s">
        <v>38</v>
      </c>
      <c r="E46" s="501"/>
    </row>
    <row r="47" spans="1:5" x14ac:dyDescent="0.25">
      <c r="A47" s="494"/>
      <c r="B47" s="496"/>
      <c r="C47" s="51" t="s">
        <v>97</v>
      </c>
      <c r="D47" s="49" t="s">
        <v>38</v>
      </c>
      <c r="E47" s="498"/>
    </row>
    <row r="48" spans="1:5" x14ac:dyDescent="0.25">
      <c r="A48" s="493">
        <v>8</v>
      </c>
      <c r="B48" s="495" t="s">
        <v>121</v>
      </c>
      <c r="C48" s="51" t="s">
        <v>90</v>
      </c>
      <c r="D48" s="49" t="s">
        <v>38</v>
      </c>
      <c r="E48" s="497">
        <v>601</v>
      </c>
    </row>
    <row r="49" spans="1:5" x14ac:dyDescent="0.25">
      <c r="A49" s="499"/>
      <c r="B49" s="500"/>
      <c r="C49" s="51" t="s">
        <v>91</v>
      </c>
      <c r="D49" s="49" t="s">
        <v>38</v>
      </c>
      <c r="E49" s="501"/>
    </row>
    <row r="50" spans="1:5" x14ac:dyDescent="0.25">
      <c r="A50" s="499"/>
      <c r="B50" s="500"/>
      <c r="C50" s="51" t="s">
        <v>110</v>
      </c>
      <c r="D50" s="49" t="s">
        <v>38</v>
      </c>
      <c r="E50" s="501"/>
    </row>
    <row r="51" spans="1:5" x14ac:dyDescent="0.25">
      <c r="A51" s="499"/>
      <c r="B51" s="500"/>
      <c r="C51" s="51" t="s">
        <v>86</v>
      </c>
      <c r="D51" s="49" t="s">
        <v>38</v>
      </c>
      <c r="E51" s="501"/>
    </row>
    <row r="52" spans="1:5" x14ac:dyDescent="0.25">
      <c r="A52" s="499"/>
      <c r="B52" s="500"/>
      <c r="C52" s="51" t="s">
        <v>111</v>
      </c>
      <c r="D52" s="49" t="s">
        <v>38</v>
      </c>
      <c r="E52" s="501"/>
    </row>
    <row r="53" spans="1:5" x14ac:dyDescent="0.25">
      <c r="A53" s="494"/>
      <c r="B53" s="496"/>
      <c r="C53" s="51" t="s">
        <v>113</v>
      </c>
      <c r="D53" s="49" t="s">
        <v>38</v>
      </c>
      <c r="E53" s="498"/>
    </row>
    <row r="54" spans="1:5" x14ac:dyDescent="0.25">
      <c r="A54" s="493">
        <v>9</v>
      </c>
      <c r="B54" s="495" t="s">
        <v>122</v>
      </c>
      <c r="C54" s="51" t="s">
        <v>123</v>
      </c>
      <c r="D54" s="49" t="s">
        <v>38</v>
      </c>
      <c r="E54" s="497">
        <v>613</v>
      </c>
    </row>
    <row r="55" spans="1:5" x14ac:dyDescent="0.25">
      <c r="A55" s="499"/>
      <c r="B55" s="500"/>
      <c r="C55" s="51" t="s">
        <v>124</v>
      </c>
      <c r="D55" s="49" t="s">
        <v>38</v>
      </c>
      <c r="E55" s="501"/>
    </row>
    <row r="56" spans="1:5" x14ac:dyDescent="0.25">
      <c r="A56" s="499"/>
      <c r="B56" s="500"/>
      <c r="C56" s="51" t="s">
        <v>125</v>
      </c>
      <c r="D56" s="49" t="s">
        <v>38</v>
      </c>
      <c r="E56" s="501"/>
    </row>
    <row r="57" spans="1:5" x14ac:dyDescent="0.25">
      <c r="A57" s="494"/>
      <c r="B57" s="496"/>
      <c r="C57" s="51" t="s">
        <v>126</v>
      </c>
      <c r="D57" s="49" t="s">
        <v>38</v>
      </c>
      <c r="E57" s="498"/>
    </row>
    <row r="58" spans="1:5" x14ac:dyDescent="0.25">
      <c r="A58" s="493">
        <v>10</v>
      </c>
      <c r="B58" s="495" t="s">
        <v>127</v>
      </c>
      <c r="C58" s="51" t="s">
        <v>90</v>
      </c>
      <c r="D58" s="49" t="s">
        <v>38</v>
      </c>
      <c r="E58" s="497">
        <v>620</v>
      </c>
    </row>
    <row r="59" spans="1:5" x14ac:dyDescent="0.25">
      <c r="A59" s="499"/>
      <c r="B59" s="500"/>
      <c r="C59" s="51" t="s">
        <v>103</v>
      </c>
      <c r="D59" s="49" t="s">
        <v>38</v>
      </c>
      <c r="E59" s="501"/>
    </row>
    <row r="60" spans="1:5" x14ac:dyDescent="0.25">
      <c r="A60" s="499"/>
      <c r="B60" s="500"/>
      <c r="C60" s="51" t="s">
        <v>86</v>
      </c>
      <c r="D60" s="49" t="s">
        <v>38</v>
      </c>
      <c r="E60" s="501"/>
    </row>
    <row r="61" spans="1:5" x14ac:dyDescent="0.25">
      <c r="A61" s="499"/>
      <c r="B61" s="500"/>
      <c r="C61" s="51" t="s">
        <v>95</v>
      </c>
      <c r="D61" s="49" t="s">
        <v>38</v>
      </c>
      <c r="E61" s="501"/>
    </row>
    <row r="62" spans="1:5" x14ac:dyDescent="0.25">
      <c r="A62" s="494"/>
      <c r="B62" s="496"/>
      <c r="C62" s="51" t="s">
        <v>96</v>
      </c>
      <c r="D62" s="49" t="s">
        <v>38</v>
      </c>
      <c r="E62" s="498"/>
    </row>
    <row r="63" spans="1:5" x14ac:dyDescent="0.25">
      <c r="A63" s="493">
        <v>11</v>
      </c>
      <c r="B63" s="495" t="s">
        <v>128</v>
      </c>
      <c r="C63" s="51" t="s">
        <v>129</v>
      </c>
      <c r="D63" s="49" t="s">
        <v>38</v>
      </c>
      <c r="E63" s="497">
        <v>626</v>
      </c>
    </row>
    <row r="64" spans="1:5" x14ac:dyDescent="0.25">
      <c r="A64" s="499"/>
      <c r="B64" s="500"/>
      <c r="C64" s="51" t="s">
        <v>130</v>
      </c>
      <c r="D64" s="49" t="s">
        <v>38</v>
      </c>
      <c r="E64" s="501"/>
    </row>
    <row r="65" spans="1:5" x14ac:dyDescent="0.25">
      <c r="A65" s="499"/>
      <c r="B65" s="500"/>
      <c r="C65" s="51" t="s">
        <v>131</v>
      </c>
      <c r="D65" s="49" t="s">
        <v>38</v>
      </c>
      <c r="E65" s="501"/>
    </row>
    <row r="66" spans="1:5" x14ac:dyDescent="0.25">
      <c r="A66" s="494"/>
      <c r="B66" s="496"/>
      <c r="C66" s="51" t="s">
        <v>132</v>
      </c>
      <c r="D66" s="49" t="s">
        <v>38</v>
      </c>
      <c r="E66" s="498"/>
    </row>
    <row r="67" spans="1:5" x14ac:dyDescent="0.25">
      <c r="A67" s="493">
        <v>12</v>
      </c>
      <c r="B67" s="495" t="s">
        <v>128</v>
      </c>
      <c r="C67" s="51" t="s">
        <v>90</v>
      </c>
      <c r="D67" s="49" t="s">
        <v>38</v>
      </c>
      <c r="E67" s="497">
        <v>626</v>
      </c>
    </row>
    <row r="68" spans="1:5" x14ac:dyDescent="0.25">
      <c r="A68" s="499"/>
      <c r="B68" s="500"/>
      <c r="C68" s="51" t="s">
        <v>86</v>
      </c>
      <c r="D68" s="49" t="s">
        <v>38</v>
      </c>
      <c r="E68" s="501"/>
    </row>
    <row r="69" spans="1:5" x14ac:dyDescent="0.25">
      <c r="A69" s="499"/>
      <c r="B69" s="500"/>
      <c r="C69" s="51" t="s">
        <v>133</v>
      </c>
      <c r="D69" s="49" t="s">
        <v>38</v>
      </c>
      <c r="E69" s="501"/>
    </row>
    <row r="70" spans="1:5" x14ac:dyDescent="0.25">
      <c r="A70" s="499"/>
      <c r="B70" s="500"/>
      <c r="C70" s="51" t="s">
        <v>134</v>
      </c>
      <c r="D70" s="49" t="s">
        <v>38</v>
      </c>
      <c r="E70" s="501"/>
    </row>
    <row r="71" spans="1:5" x14ac:dyDescent="0.25">
      <c r="A71" s="499"/>
      <c r="B71" s="500"/>
      <c r="C71" s="51" t="s">
        <v>112</v>
      </c>
      <c r="D71" s="49" t="s">
        <v>38</v>
      </c>
      <c r="E71" s="501"/>
    </row>
    <row r="72" spans="1:5" x14ac:dyDescent="0.25">
      <c r="A72" s="499"/>
      <c r="B72" s="500"/>
      <c r="C72" s="51" t="s">
        <v>97</v>
      </c>
      <c r="D72" s="49" t="s">
        <v>38</v>
      </c>
      <c r="E72" s="501"/>
    </row>
    <row r="73" spans="1:5" x14ac:dyDescent="0.25">
      <c r="A73" s="499"/>
      <c r="B73" s="500"/>
      <c r="C73" s="51" t="s">
        <v>135</v>
      </c>
      <c r="D73" s="49" t="s">
        <v>38</v>
      </c>
      <c r="E73" s="501"/>
    </row>
    <row r="74" spans="1:5" x14ac:dyDescent="0.25">
      <c r="A74" s="499"/>
      <c r="B74" s="500"/>
      <c r="C74" s="51" t="s">
        <v>136</v>
      </c>
      <c r="D74" s="49" t="s">
        <v>38</v>
      </c>
      <c r="E74" s="501"/>
    </row>
    <row r="75" spans="1:5" x14ac:dyDescent="0.25">
      <c r="A75" s="494"/>
      <c r="B75" s="496"/>
      <c r="C75" s="51" t="s">
        <v>137</v>
      </c>
      <c r="D75" s="49" t="s">
        <v>38</v>
      </c>
      <c r="E75" s="498"/>
    </row>
    <row r="76" spans="1:5" x14ac:dyDescent="0.25">
      <c r="A76" s="493">
        <v>13</v>
      </c>
      <c r="B76" s="495" t="s">
        <v>138</v>
      </c>
      <c r="C76" s="51" t="s">
        <v>90</v>
      </c>
      <c r="D76" s="49" t="s">
        <v>38</v>
      </c>
      <c r="E76" s="497">
        <v>626</v>
      </c>
    </row>
    <row r="77" spans="1:5" x14ac:dyDescent="0.25">
      <c r="A77" s="499"/>
      <c r="B77" s="500"/>
      <c r="C77" s="51" t="s">
        <v>91</v>
      </c>
      <c r="D77" s="49" t="s">
        <v>38</v>
      </c>
      <c r="E77" s="501"/>
    </row>
    <row r="78" spans="1:5" x14ac:dyDescent="0.25">
      <c r="A78" s="499"/>
      <c r="B78" s="500"/>
      <c r="C78" s="51" t="s">
        <v>103</v>
      </c>
      <c r="D78" s="49" t="s">
        <v>38</v>
      </c>
      <c r="E78" s="501"/>
    </row>
    <row r="79" spans="1:5" x14ac:dyDescent="0.25">
      <c r="A79" s="499"/>
      <c r="B79" s="500"/>
      <c r="C79" s="51" t="s">
        <v>86</v>
      </c>
      <c r="D79" s="49" t="s">
        <v>38</v>
      </c>
      <c r="E79" s="501"/>
    </row>
    <row r="80" spans="1:5" x14ac:dyDescent="0.25">
      <c r="A80" s="499"/>
      <c r="B80" s="500"/>
      <c r="C80" s="51" t="s">
        <v>92</v>
      </c>
      <c r="D80" s="49" t="s">
        <v>38</v>
      </c>
      <c r="E80" s="501"/>
    </row>
    <row r="81" spans="1:5" x14ac:dyDescent="0.25">
      <c r="A81" s="499"/>
      <c r="B81" s="500"/>
      <c r="C81" s="51" t="s">
        <v>95</v>
      </c>
      <c r="D81" s="49" t="s">
        <v>38</v>
      </c>
      <c r="E81" s="501"/>
    </row>
    <row r="82" spans="1:5" x14ac:dyDescent="0.25">
      <c r="A82" s="494"/>
      <c r="B82" s="496"/>
      <c r="C82" s="51" t="s">
        <v>96</v>
      </c>
      <c r="D82" s="49" t="s">
        <v>38</v>
      </c>
      <c r="E82" s="498"/>
    </row>
    <row r="83" spans="1:5" x14ac:dyDescent="0.25">
      <c r="A83" s="493">
        <v>14</v>
      </c>
      <c r="B83" s="495" t="s">
        <v>139</v>
      </c>
      <c r="C83" s="51" t="s">
        <v>90</v>
      </c>
      <c r="D83" s="49" t="s">
        <v>38</v>
      </c>
      <c r="E83" s="497">
        <v>626</v>
      </c>
    </row>
    <row r="84" spans="1:5" x14ac:dyDescent="0.25">
      <c r="A84" s="499"/>
      <c r="B84" s="500"/>
      <c r="C84" s="51" t="s">
        <v>91</v>
      </c>
      <c r="D84" s="49" t="s">
        <v>38</v>
      </c>
      <c r="E84" s="501"/>
    </row>
    <row r="85" spans="1:5" x14ac:dyDescent="0.25">
      <c r="A85" s="499"/>
      <c r="B85" s="500"/>
      <c r="C85" s="51" t="s">
        <v>86</v>
      </c>
      <c r="D85" s="49" t="s">
        <v>38</v>
      </c>
      <c r="E85" s="501"/>
    </row>
    <row r="86" spans="1:5" x14ac:dyDescent="0.25">
      <c r="A86" s="499"/>
      <c r="B86" s="500"/>
      <c r="C86" s="51" t="s">
        <v>95</v>
      </c>
      <c r="D86" s="49" t="s">
        <v>38</v>
      </c>
      <c r="E86" s="501"/>
    </row>
    <row r="87" spans="1:5" x14ac:dyDescent="0.25">
      <c r="A87" s="499"/>
      <c r="B87" s="500"/>
      <c r="C87" s="51" t="s">
        <v>96</v>
      </c>
      <c r="D87" s="49" t="s">
        <v>38</v>
      </c>
      <c r="E87" s="501"/>
    </row>
    <row r="88" spans="1:5" x14ac:dyDescent="0.25">
      <c r="A88" s="499"/>
      <c r="B88" s="500"/>
      <c r="C88" s="51" t="s">
        <v>97</v>
      </c>
      <c r="D88" s="49" t="s">
        <v>38</v>
      </c>
      <c r="E88" s="501"/>
    </row>
    <row r="89" spans="1:5" x14ac:dyDescent="0.25">
      <c r="A89" s="494"/>
      <c r="B89" s="496"/>
      <c r="C89" s="51" t="s">
        <v>93</v>
      </c>
      <c r="D89" s="49" t="s">
        <v>38</v>
      </c>
      <c r="E89" s="498"/>
    </row>
    <row r="90" spans="1:5" x14ac:dyDescent="0.25">
      <c r="A90" s="493">
        <v>15</v>
      </c>
      <c r="B90" s="495" t="s">
        <v>140</v>
      </c>
      <c r="C90" s="51" t="s">
        <v>115</v>
      </c>
      <c r="D90" s="49" t="s">
        <v>38</v>
      </c>
      <c r="E90" s="497">
        <v>626</v>
      </c>
    </row>
    <row r="91" spans="1:5" x14ac:dyDescent="0.25">
      <c r="A91" s="499"/>
      <c r="B91" s="500"/>
      <c r="C91" s="51" t="s">
        <v>141</v>
      </c>
      <c r="D91" s="49" t="s">
        <v>38</v>
      </c>
      <c r="E91" s="501"/>
    </row>
    <row r="92" spans="1:5" x14ac:dyDescent="0.25">
      <c r="A92" s="499"/>
      <c r="B92" s="500"/>
      <c r="C92" s="51" t="s">
        <v>142</v>
      </c>
      <c r="D92" s="49" t="s">
        <v>38</v>
      </c>
      <c r="E92" s="501"/>
    </row>
    <row r="93" spans="1:5" x14ac:dyDescent="0.25">
      <c r="A93" s="499"/>
      <c r="B93" s="500"/>
      <c r="C93" s="51" t="s">
        <v>118</v>
      </c>
      <c r="D93" s="49" t="s">
        <v>38</v>
      </c>
      <c r="E93" s="501"/>
    </row>
    <row r="94" spans="1:5" x14ac:dyDescent="0.25">
      <c r="A94" s="499"/>
      <c r="B94" s="500"/>
      <c r="C94" s="51" t="s">
        <v>143</v>
      </c>
      <c r="D94" s="49" t="s">
        <v>38</v>
      </c>
      <c r="E94" s="501"/>
    </row>
    <row r="95" spans="1:5" x14ac:dyDescent="0.25">
      <c r="A95" s="494"/>
      <c r="B95" s="496"/>
      <c r="C95" s="51" t="s">
        <v>144</v>
      </c>
      <c r="D95" s="49" t="s">
        <v>38</v>
      </c>
      <c r="E95" s="498"/>
    </row>
    <row r="96" spans="1:5" x14ac:dyDescent="0.25">
      <c r="A96" s="493">
        <v>16</v>
      </c>
      <c r="B96" s="495" t="s">
        <v>140</v>
      </c>
      <c r="C96" s="51" t="s">
        <v>115</v>
      </c>
      <c r="D96" s="49" t="s">
        <v>38</v>
      </c>
      <c r="E96" s="497">
        <v>626</v>
      </c>
    </row>
    <row r="97" spans="1:5" x14ac:dyDescent="0.25">
      <c r="A97" s="499"/>
      <c r="B97" s="500"/>
      <c r="C97" s="51" t="s">
        <v>141</v>
      </c>
      <c r="D97" s="49" t="s">
        <v>38</v>
      </c>
      <c r="E97" s="501"/>
    </row>
    <row r="98" spans="1:5" x14ac:dyDescent="0.25">
      <c r="A98" s="499"/>
      <c r="B98" s="500"/>
      <c r="C98" s="51" t="s">
        <v>142</v>
      </c>
      <c r="D98" s="49" t="s">
        <v>38</v>
      </c>
      <c r="E98" s="501"/>
    </row>
    <row r="99" spans="1:5" x14ac:dyDescent="0.25">
      <c r="A99" s="499"/>
      <c r="B99" s="500"/>
      <c r="C99" s="51" t="s">
        <v>118</v>
      </c>
      <c r="D99" s="49" t="s">
        <v>38</v>
      </c>
      <c r="E99" s="501"/>
    </row>
    <row r="100" spans="1:5" x14ac:dyDescent="0.25">
      <c r="A100" s="499"/>
      <c r="B100" s="500"/>
      <c r="C100" s="51" t="s">
        <v>143</v>
      </c>
      <c r="D100" s="49" t="s">
        <v>38</v>
      </c>
      <c r="E100" s="501"/>
    </row>
    <row r="101" spans="1:5" x14ac:dyDescent="0.25">
      <c r="A101" s="494"/>
      <c r="B101" s="496"/>
      <c r="C101" s="51" t="s">
        <v>144</v>
      </c>
      <c r="D101" s="49" t="s">
        <v>38</v>
      </c>
      <c r="E101" s="498"/>
    </row>
    <row r="102" spans="1:5" x14ac:dyDescent="0.25">
      <c r="A102" s="493">
        <v>17</v>
      </c>
      <c r="B102" s="495" t="s">
        <v>145</v>
      </c>
      <c r="C102" s="51" t="s">
        <v>119</v>
      </c>
      <c r="D102" s="49" t="s">
        <v>38</v>
      </c>
      <c r="E102" s="497">
        <v>626</v>
      </c>
    </row>
    <row r="103" spans="1:5" x14ac:dyDescent="0.25">
      <c r="A103" s="499"/>
      <c r="B103" s="500"/>
      <c r="C103" s="51" t="s">
        <v>146</v>
      </c>
      <c r="D103" s="49" t="s">
        <v>38</v>
      </c>
      <c r="E103" s="501"/>
    </row>
    <row r="104" spans="1:5" x14ac:dyDescent="0.25">
      <c r="A104" s="499"/>
      <c r="B104" s="500"/>
      <c r="C104" s="51" t="s">
        <v>147</v>
      </c>
      <c r="D104" s="49" t="s">
        <v>38</v>
      </c>
      <c r="E104" s="501"/>
    </row>
    <row r="105" spans="1:5" x14ac:dyDescent="0.25">
      <c r="A105" s="499"/>
      <c r="B105" s="500"/>
      <c r="C105" s="51" t="s">
        <v>148</v>
      </c>
      <c r="D105" s="49" t="s">
        <v>38</v>
      </c>
      <c r="E105" s="501"/>
    </row>
    <row r="106" spans="1:5" x14ac:dyDescent="0.25">
      <c r="A106" s="499"/>
      <c r="B106" s="500"/>
      <c r="C106" s="51" t="s">
        <v>149</v>
      </c>
      <c r="D106" s="49" t="s">
        <v>38</v>
      </c>
      <c r="E106" s="501"/>
    </row>
    <row r="107" spans="1:5" x14ac:dyDescent="0.25">
      <c r="A107" s="499"/>
      <c r="B107" s="500"/>
      <c r="C107" s="51" t="s">
        <v>150</v>
      </c>
      <c r="D107" s="49" t="s">
        <v>38</v>
      </c>
      <c r="E107" s="501"/>
    </row>
    <row r="108" spans="1:5" x14ac:dyDescent="0.25">
      <c r="A108" s="499"/>
      <c r="B108" s="500"/>
      <c r="C108" s="51" t="s">
        <v>151</v>
      </c>
      <c r="D108" s="49" t="s">
        <v>38</v>
      </c>
      <c r="E108" s="501"/>
    </row>
    <row r="109" spans="1:5" x14ac:dyDescent="0.25">
      <c r="A109" s="499"/>
      <c r="B109" s="500"/>
      <c r="C109" s="51" t="s">
        <v>152</v>
      </c>
      <c r="D109" s="49" t="s">
        <v>38</v>
      </c>
      <c r="E109" s="501"/>
    </row>
    <row r="110" spans="1:5" x14ac:dyDescent="0.25">
      <c r="A110" s="499"/>
      <c r="B110" s="500"/>
      <c r="C110" s="51" t="s">
        <v>153</v>
      </c>
      <c r="D110" s="49" t="s">
        <v>38</v>
      </c>
      <c r="E110" s="501"/>
    </row>
    <row r="111" spans="1:5" x14ac:dyDescent="0.25">
      <c r="A111" s="494"/>
      <c r="B111" s="496"/>
      <c r="C111" s="51" t="s">
        <v>154</v>
      </c>
      <c r="D111" s="49" t="s">
        <v>38</v>
      </c>
      <c r="E111" s="498"/>
    </row>
    <row r="112" spans="1:5" x14ac:dyDescent="0.25">
      <c r="A112" s="493">
        <v>18</v>
      </c>
      <c r="B112" s="495" t="s">
        <v>155</v>
      </c>
      <c r="C112" s="51" t="s">
        <v>90</v>
      </c>
      <c r="D112" s="49" t="s">
        <v>38</v>
      </c>
      <c r="E112" s="497">
        <v>638</v>
      </c>
    </row>
    <row r="113" spans="1:5" x14ac:dyDescent="0.25">
      <c r="A113" s="499"/>
      <c r="B113" s="500"/>
      <c r="C113" s="51" t="s">
        <v>93</v>
      </c>
      <c r="D113" s="49" t="s">
        <v>38</v>
      </c>
      <c r="E113" s="501"/>
    </row>
    <row r="114" spans="1:5" x14ac:dyDescent="0.25">
      <c r="A114" s="499"/>
      <c r="B114" s="500"/>
      <c r="C114" s="51" t="s">
        <v>86</v>
      </c>
      <c r="D114" s="49" t="s">
        <v>38</v>
      </c>
      <c r="E114" s="501"/>
    </row>
    <row r="115" spans="1:5" x14ac:dyDescent="0.25">
      <c r="A115" s="494"/>
      <c r="B115" s="496"/>
      <c r="C115" s="51" t="s">
        <v>156</v>
      </c>
      <c r="D115" s="49" t="s">
        <v>38</v>
      </c>
      <c r="E115" s="498"/>
    </row>
    <row r="116" spans="1:5" x14ac:dyDescent="0.25">
      <c r="A116" s="493">
        <v>19</v>
      </c>
      <c r="B116" s="495" t="s">
        <v>157</v>
      </c>
      <c r="C116" s="51" t="s">
        <v>158</v>
      </c>
      <c r="D116" s="49" t="s">
        <v>38</v>
      </c>
      <c r="E116" s="497">
        <v>638</v>
      </c>
    </row>
    <row r="117" spans="1:5" x14ac:dyDescent="0.25">
      <c r="A117" s="499"/>
      <c r="B117" s="500"/>
      <c r="C117" s="51" t="s">
        <v>159</v>
      </c>
      <c r="D117" s="49" t="s">
        <v>38</v>
      </c>
      <c r="E117" s="501"/>
    </row>
    <row r="118" spans="1:5" x14ac:dyDescent="0.25">
      <c r="A118" s="499"/>
      <c r="B118" s="500"/>
      <c r="C118" s="51" t="s">
        <v>160</v>
      </c>
      <c r="D118" s="49" t="s">
        <v>38</v>
      </c>
      <c r="E118" s="501"/>
    </row>
    <row r="119" spans="1:5" x14ac:dyDescent="0.25">
      <c r="A119" s="499"/>
      <c r="B119" s="500"/>
      <c r="C119" s="51" t="s">
        <v>161</v>
      </c>
      <c r="D119" s="49" t="s">
        <v>38</v>
      </c>
      <c r="E119" s="501"/>
    </row>
    <row r="120" spans="1:5" x14ac:dyDescent="0.25">
      <c r="A120" s="494"/>
      <c r="B120" s="496"/>
      <c r="C120" s="51" t="s">
        <v>162</v>
      </c>
      <c r="D120" s="49" t="s">
        <v>38</v>
      </c>
      <c r="E120" s="498"/>
    </row>
    <row r="121" spans="1:5" x14ac:dyDescent="0.25">
      <c r="A121" s="493">
        <v>20</v>
      </c>
      <c r="B121" s="495" t="s">
        <v>163</v>
      </c>
      <c r="C121" s="51" t="s">
        <v>164</v>
      </c>
      <c r="D121" s="49" t="s">
        <v>38</v>
      </c>
      <c r="E121" s="497">
        <v>638</v>
      </c>
    </row>
    <row r="122" spans="1:5" x14ac:dyDescent="0.25">
      <c r="A122" s="499"/>
      <c r="B122" s="500"/>
      <c r="C122" s="51" t="s">
        <v>165</v>
      </c>
      <c r="D122" s="49" t="s">
        <v>38</v>
      </c>
      <c r="E122" s="501"/>
    </row>
    <row r="123" spans="1:5" x14ac:dyDescent="0.25">
      <c r="A123" s="499"/>
      <c r="B123" s="500"/>
      <c r="C123" s="51" t="s">
        <v>166</v>
      </c>
      <c r="D123" s="49" t="s">
        <v>38</v>
      </c>
      <c r="E123" s="501"/>
    </row>
    <row r="124" spans="1:5" x14ac:dyDescent="0.25">
      <c r="A124" s="499"/>
      <c r="B124" s="500"/>
      <c r="C124" s="51" t="s">
        <v>167</v>
      </c>
      <c r="D124" s="49" t="s">
        <v>38</v>
      </c>
      <c r="E124" s="501"/>
    </row>
    <row r="125" spans="1:5" x14ac:dyDescent="0.25">
      <c r="A125" s="499"/>
      <c r="B125" s="500"/>
      <c r="C125" s="51" t="s">
        <v>168</v>
      </c>
      <c r="D125" s="49" t="s">
        <v>38</v>
      </c>
      <c r="E125" s="501"/>
    </row>
    <row r="126" spans="1:5" x14ac:dyDescent="0.25">
      <c r="A126" s="494"/>
      <c r="B126" s="496"/>
      <c r="C126" s="51" t="s">
        <v>169</v>
      </c>
      <c r="D126" s="49" t="s">
        <v>38</v>
      </c>
      <c r="E126" s="498"/>
    </row>
    <row r="127" spans="1:5" x14ac:dyDescent="0.25">
      <c r="A127" s="493">
        <v>21</v>
      </c>
      <c r="B127" s="495" t="s">
        <v>170</v>
      </c>
      <c r="C127" s="51" t="s">
        <v>90</v>
      </c>
      <c r="D127" s="49" t="s">
        <v>38</v>
      </c>
      <c r="E127" s="497">
        <v>638</v>
      </c>
    </row>
    <row r="128" spans="1:5" x14ac:dyDescent="0.25">
      <c r="A128" s="499"/>
      <c r="B128" s="500"/>
      <c r="C128" s="51" t="s">
        <v>171</v>
      </c>
      <c r="D128" s="49" t="s">
        <v>38</v>
      </c>
      <c r="E128" s="501"/>
    </row>
    <row r="129" spans="1:5" x14ac:dyDescent="0.25">
      <c r="A129" s="499"/>
      <c r="B129" s="500"/>
      <c r="C129" s="51" t="s">
        <v>103</v>
      </c>
      <c r="D129" s="49" t="s">
        <v>38</v>
      </c>
      <c r="E129" s="501"/>
    </row>
    <row r="130" spans="1:5" x14ac:dyDescent="0.25">
      <c r="A130" s="499"/>
      <c r="B130" s="500"/>
      <c r="C130" s="51" t="s">
        <v>92</v>
      </c>
      <c r="D130" s="49" t="s">
        <v>38</v>
      </c>
      <c r="E130" s="501"/>
    </row>
    <row r="131" spans="1:5" x14ac:dyDescent="0.25">
      <c r="A131" s="499"/>
      <c r="B131" s="500"/>
      <c r="C131" s="51" t="s">
        <v>172</v>
      </c>
      <c r="D131" s="49" t="s">
        <v>38</v>
      </c>
      <c r="E131" s="501"/>
    </row>
    <row r="132" spans="1:5" x14ac:dyDescent="0.25">
      <c r="A132" s="494"/>
      <c r="B132" s="496"/>
      <c r="C132" s="51" t="s">
        <v>173</v>
      </c>
      <c r="D132" s="49" t="s">
        <v>38</v>
      </c>
      <c r="E132" s="498"/>
    </row>
    <row r="133" spans="1:5" x14ac:dyDescent="0.25">
      <c r="A133" s="493">
        <v>22</v>
      </c>
      <c r="B133" s="495" t="s">
        <v>174</v>
      </c>
      <c r="C133" s="51" t="s">
        <v>96</v>
      </c>
      <c r="D133" s="49" t="s">
        <v>38</v>
      </c>
      <c r="E133" s="497">
        <v>651</v>
      </c>
    </row>
    <row r="134" spans="1:5" x14ac:dyDescent="0.25">
      <c r="A134" s="499"/>
      <c r="B134" s="500"/>
      <c r="C134" s="51" t="s">
        <v>91</v>
      </c>
      <c r="D134" s="49" t="s">
        <v>38</v>
      </c>
      <c r="E134" s="501"/>
    </row>
    <row r="135" spans="1:5" x14ac:dyDescent="0.25">
      <c r="A135" s="499"/>
      <c r="B135" s="500"/>
      <c r="C135" s="51" t="s">
        <v>103</v>
      </c>
      <c r="D135" s="49" t="s">
        <v>38</v>
      </c>
      <c r="E135" s="501"/>
    </row>
    <row r="136" spans="1:5" x14ac:dyDescent="0.25">
      <c r="A136" s="499"/>
      <c r="B136" s="500"/>
      <c r="C136" s="51" t="s">
        <v>93</v>
      </c>
      <c r="D136" s="49" t="s">
        <v>38</v>
      </c>
      <c r="E136" s="501"/>
    </row>
    <row r="137" spans="1:5" x14ac:dyDescent="0.25">
      <c r="A137" s="494"/>
      <c r="B137" s="496"/>
      <c r="C137" s="51" t="s">
        <v>172</v>
      </c>
      <c r="D137" s="49" t="s">
        <v>38</v>
      </c>
      <c r="E137" s="498"/>
    </row>
    <row r="138" spans="1:5" x14ac:dyDescent="0.25">
      <c r="A138" s="53">
        <v>23</v>
      </c>
      <c r="B138" s="54" t="s">
        <v>175</v>
      </c>
      <c r="C138" s="51" t="s">
        <v>93</v>
      </c>
      <c r="D138" s="49" t="s">
        <v>38</v>
      </c>
      <c r="E138" s="50">
        <v>657</v>
      </c>
    </row>
    <row r="139" spans="1:5" x14ac:dyDescent="0.25">
      <c r="A139" s="493">
        <v>24</v>
      </c>
      <c r="B139" s="495" t="s">
        <v>176</v>
      </c>
      <c r="C139" s="51" t="s">
        <v>90</v>
      </c>
      <c r="D139" s="49" t="s">
        <v>38</v>
      </c>
      <c r="E139" s="497">
        <v>657</v>
      </c>
    </row>
    <row r="140" spans="1:5" x14ac:dyDescent="0.25">
      <c r="A140" s="499"/>
      <c r="B140" s="500"/>
      <c r="C140" s="51" t="s">
        <v>91</v>
      </c>
      <c r="D140" s="49" t="s">
        <v>38</v>
      </c>
      <c r="E140" s="501"/>
    </row>
    <row r="141" spans="1:5" x14ac:dyDescent="0.25">
      <c r="A141" s="499"/>
      <c r="B141" s="500"/>
      <c r="C141" s="51" t="s">
        <v>86</v>
      </c>
      <c r="D141" s="49" t="s">
        <v>38</v>
      </c>
      <c r="E141" s="501"/>
    </row>
    <row r="142" spans="1:5" x14ac:dyDescent="0.25">
      <c r="A142" s="499"/>
      <c r="B142" s="500"/>
      <c r="C142" s="51" t="s">
        <v>95</v>
      </c>
      <c r="D142" s="49" t="s">
        <v>38</v>
      </c>
      <c r="E142" s="501"/>
    </row>
    <row r="143" spans="1:5" x14ac:dyDescent="0.25">
      <c r="A143" s="499"/>
      <c r="B143" s="500"/>
      <c r="C143" s="51" t="s">
        <v>92</v>
      </c>
      <c r="D143" s="49" t="s">
        <v>38</v>
      </c>
      <c r="E143" s="501"/>
    </row>
    <row r="144" spans="1:5" x14ac:dyDescent="0.25">
      <c r="A144" s="499"/>
      <c r="B144" s="500"/>
      <c r="C144" s="51" t="s">
        <v>99</v>
      </c>
      <c r="D144" s="49" t="s">
        <v>38</v>
      </c>
      <c r="E144" s="501"/>
    </row>
    <row r="145" spans="1:5" x14ac:dyDescent="0.25">
      <c r="A145" s="499"/>
      <c r="B145" s="500"/>
      <c r="C145" s="51" t="s">
        <v>177</v>
      </c>
      <c r="D145" s="49" t="s">
        <v>38</v>
      </c>
      <c r="E145" s="501"/>
    </row>
    <row r="146" spans="1:5" x14ac:dyDescent="0.25">
      <c r="A146" s="499"/>
      <c r="B146" s="500"/>
      <c r="C146" s="51" t="s">
        <v>96</v>
      </c>
      <c r="D146" s="49" t="s">
        <v>38</v>
      </c>
      <c r="E146" s="501"/>
    </row>
    <row r="147" spans="1:5" x14ac:dyDescent="0.25">
      <c r="A147" s="499"/>
      <c r="B147" s="500"/>
      <c r="C147" s="51" t="s">
        <v>97</v>
      </c>
      <c r="D147" s="49" t="s">
        <v>38</v>
      </c>
      <c r="E147" s="501"/>
    </row>
    <row r="148" spans="1:5" x14ac:dyDescent="0.25">
      <c r="A148" s="494"/>
      <c r="B148" s="496"/>
      <c r="C148" s="51" t="s">
        <v>178</v>
      </c>
      <c r="D148" s="49" t="s">
        <v>38</v>
      </c>
      <c r="E148" s="498"/>
    </row>
    <row r="149" spans="1:5" x14ac:dyDescent="0.25">
      <c r="A149" s="493">
        <v>25</v>
      </c>
      <c r="B149" s="495" t="s">
        <v>179</v>
      </c>
      <c r="C149" s="51" t="s">
        <v>90</v>
      </c>
      <c r="D149" s="49" t="s">
        <v>38</v>
      </c>
      <c r="E149" s="497">
        <v>663</v>
      </c>
    </row>
    <row r="150" spans="1:5" x14ac:dyDescent="0.25">
      <c r="A150" s="494"/>
      <c r="B150" s="496"/>
      <c r="C150" s="51" t="s">
        <v>86</v>
      </c>
      <c r="D150" s="49" t="s">
        <v>38</v>
      </c>
      <c r="E150" s="498"/>
    </row>
    <row r="151" spans="1:5" x14ac:dyDescent="0.25">
      <c r="A151" s="493">
        <v>26</v>
      </c>
      <c r="B151" s="495" t="s">
        <v>180</v>
      </c>
      <c r="C151" s="51" t="s">
        <v>90</v>
      </c>
      <c r="D151" s="49" t="s">
        <v>38</v>
      </c>
      <c r="E151" s="497">
        <v>663</v>
      </c>
    </row>
    <row r="152" spans="1:5" x14ac:dyDescent="0.25">
      <c r="A152" s="499"/>
      <c r="B152" s="500"/>
      <c r="C152" s="51" t="s">
        <v>103</v>
      </c>
      <c r="D152" s="49" t="s">
        <v>38</v>
      </c>
      <c r="E152" s="501"/>
    </row>
    <row r="153" spans="1:5" x14ac:dyDescent="0.25">
      <c r="A153" s="499"/>
      <c r="B153" s="500"/>
      <c r="C153" s="51" t="s">
        <v>86</v>
      </c>
      <c r="D153" s="49" t="s">
        <v>38</v>
      </c>
      <c r="E153" s="501"/>
    </row>
    <row r="154" spans="1:5" x14ac:dyDescent="0.25">
      <c r="A154" s="494"/>
      <c r="B154" s="496"/>
      <c r="C154" s="51" t="s">
        <v>93</v>
      </c>
      <c r="D154" s="49" t="s">
        <v>38</v>
      </c>
      <c r="E154" s="498"/>
    </row>
    <row r="155" spans="1:5" x14ac:dyDescent="0.25">
      <c r="A155" s="493">
        <v>27</v>
      </c>
      <c r="B155" s="495" t="s">
        <v>181</v>
      </c>
      <c r="C155" s="51" t="s">
        <v>90</v>
      </c>
      <c r="D155" s="49" t="s">
        <v>38</v>
      </c>
      <c r="E155" s="497">
        <v>670</v>
      </c>
    </row>
    <row r="156" spans="1:5" x14ac:dyDescent="0.25">
      <c r="A156" s="499"/>
      <c r="B156" s="500"/>
      <c r="C156" s="51" t="s">
        <v>91</v>
      </c>
      <c r="D156" s="49" t="s">
        <v>38</v>
      </c>
      <c r="E156" s="501"/>
    </row>
    <row r="157" spans="1:5" x14ac:dyDescent="0.25">
      <c r="A157" s="499"/>
      <c r="B157" s="500"/>
      <c r="C157" s="51" t="s">
        <v>173</v>
      </c>
      <c r="D157" s="49" t="s">
        <v>38</v>
      </c>
      <c r="E157" s="501"/>
    </row>
    <row r="158" spans="1:5" x14ac:dyDescent="0.25">
      <c r="A158" s="494"/>
      <c r="B158" s="496"/>
      <c r="C158" s="51" t="s">
        <v>156</v>
      </c>
      <c r="D158" s="49" t="s">
        <v>38</v>
      </c>
      <c r="E158" s="498"/>
    </row>
    <row r="159" spans="1:5" x14ac:dyDescent="0.25">
      <c r="A159" s="493">
        <v>28</v>
      </c>
      <c r="B159" s="495" t="s">
        <v>182</v>
      </c>
      <c r="C159" s="51" t="s">
        <v>90</v>
      </c>
      <c r="D159" s="49" t="s">
        <v>38</v>
      </c>
      <c r="E159" s="497">
        <v>677</v>
      </c>
    </row>
    <row r="160" spans="1:5" x14ac:dyDescent="0.25">
      <c r="A160" s="499"/>
      <c r="B160" s="500"/>
      <c r="C160" s="51" t="s">
        <v>86</v>
      </c>
      <c r="D160" s="49" t="s">
        <v>38</v>
      </c>
      <c r="E160" s="501"/>
    </row>
    <row r="161" spans="1:5" x14ac:dyDescent="0.25">
      <c r="A161" s="499"/>
      <c r="B161" s="500"/>
      <c r="C161" s="51" t="s">
        <v>92</v>
      </c>
      <c r="D161" s="49" t="s">
        <v>38</v>
      </c>
      <c r="E161" s="501"/>
    </row>
    <row r="162" spans="1:5" x14ac:dyDescent="0.25">
      <c r="A162" s="499"/>
      <c r="B162" s="500"/>
      <c r="C162" s="51" t="s">
        <v>94</v>
      </c>
      <c r="D162" s="49" t="s">
        <v>38</v>
      </c>
      <c r="E162" s="501"/>
    </row>
    <row r="163" spans="1:5" x14ac:dyDescent="0.25">
      <c r="A163" s="499"/>
      <c r="B163" s="500"/>
      <c r="C163" s="51" t="s">
        <v>103</v>
      </c>
      <c r="D163" s="49" t="s">
        <v>38</v>
      </c>
      <c r="E163" s="501"/>
    </row>
    <row r="164" spans="1:5" x14ac:dyDescent="0.25">
      <c r="A164" s="499"/>
      <c r="B164" s="500"/>
      <c r="C164" s="51" t="s">
        <v>95</v>
      </c>
      <c r="D164" s="49" t="s">
        <v>38</v>
      </c>
      <c r="E164" s="501"/>
    </row>
    <row r="165" spans="1:5" x14ac:dyDescent="0.25">
      <c r="A165" s="499"/>
      <c r="B165" s="500"/>
      <c r="C165" s="51" t="s">
        <v>96</v>
      </c>
      <c r="D165" s="49" t="s">
        <v>38</v>
      </c>
      <c r="E165" s="501"/>
    </row>
    <row r="166" spans="1:5" x14ac:dyDescent="0.25">
      <c r="A166" s="499"/>
      <c r="B166" s="500"/>
      <c r="C166" s="51" t="s">
        <v>97</v>
      </c>
      <c r="D166" s="49" t="s">
        <v>38</v>
      </c>
      <c r="E166" s="501"/>
    </row>
    <row r="167" spans="1:5" x14ac:dyDescent="0.25">
      <c r="A167" s="499"/>
      <c r="B167" s="500"/>
      <c r="C167" s="51" t="s">
        <v>183</v>
      </c>
      <c r="D167" s="49" t="s">
        <v>38</v>
      </c>
      <c r="E167" s="501"/>
    </row>
    <row r="168" spans="1:5" x14ac:dyDescent="0.25">
      <c r="A168" s="499"/>
      <c r="B168" s="500"/>
      <c r="C168" s="51" t="s">
        <v>87</v>
      </c>
      <c r="D168" s="49" t="s">
        <v>38</v>
      </c>
      <c r="E168" s="501"/>
    </row>
    <row r="169" spans="1:5" x14ac:dyDescent="0.25">
      <c r="A169" s="499"/>
      <c r="B169" s="500"/>
      <c r="C169" s="51" t="s">
        <v>184</v>
      </c>
      <c r="D169" s="49" t="s">
        <v>38</v>
      </c>
      <c r="E169" s="501"/>
    </row>
    <row r="170" spans="1:5" x14ac:dyDescent="0.25">
      <c r="A170" s="494"/>
      <c r="B170" s="496"/>
      <c r="C170" s="51" t="s">
        <v>185</v>
      </c>
      <c r="D170" s="49" t="s">
        <v>38</v>
      </c>
      <c r="E170" s="498"/>
    </row>
    <row r="171" spans="1:5" x14ac:dyDescent="0.25">
      <c r="A171" s="493">
        <v>29</v>
      </c>
      <c r="B171" s="495" t="s">
        <v>186</v>
      </c>
      <c r="C171" s="51" t="s">
        <v>187</v>
      </c>
      <c r="D171" s="49" t="s">
        <v>38</v>
      </c>
      <c r="E171" s="497">
        <v>682</v>
      </c>
    </row>
    <row r="172" spans="1:5" x14ac:dyDescent="0.25">
      <c r="A172" s="499"/>
      <c r="B172" s="500"/>
      <c r="C172" s="51" t="s">
        <v>188</v>
      </c>
      <c r="D172" s="49" t="s">
        <v>38</v>
      </c>
      <c r="E172" s="501"/>
    </row>
    <row r="173" spans="1:5" x14ac:dyDescent="0.25">
      <c r="A173" s="499"/>
      <c r="B173" s="500"/>
      <c r="C173" s="51" t="s">
        <v>189</v>
      </c>
      <c r="D173" s="49" t="s">
        <v>38</v>
      </c>
      <c r="E173" s="501"/>
    </row>
    <row r="174" spans="1:5" x14ac:dyDescent="0.25">
      <c r="A174" s="499"/>
      <c r="B174" s="500"/>
      <c r="C174" s="51" t="s">
        <v>190</v>
      </c>
      <c r="D174" s="49" t="s">
        <v>38</v>
      </c>
      <c r="E174" s="501"/>
    </row>
    <row r="175" spans="1:5" x14ac:dyDescent="0.25">
      <c r="A175" s="499"/>
      <c r="B175" s="500"/>
      <c r="C175" s="51" t="s">
        <v>191</v>
      </c>
      <c r="D175" s="49" t="s">
        <v>38</v>
      </c>
      <c r="E175" s="501"/>
    </row>
    <row r="176" spans="1:5" x14ac:dyDescent="0.25">
      <c r="A176" s="499"/>
      <c r="B176" s="500"/>
      <c r="C176" s="51" t="s">
        <v>192</v>
      </c>
      <c r="D176" s="49" t="s">
        <v>38</v>
      </c>
      <c r="E176" s="501"/>
    </row>
    <row r="177" spans="1:5" x14ac:dyDescent="0.25">
      <c r="A177" s="499"/>
      <c r="B177" s="500"/>
      <c r="C177" s="51" t="s">
        <v>90</v>
      </c>
      <c r="D177" s="49" t="s">
        <v>38</v>
      </c>
      <c r="E177" s="501"/>
    </row>
    <row r="178" spans="1:5" x14ac:dyDescent="0.25">
      <c r="A178" s="499"/>
      <c r="B178" s="500"/>
      <c r="C178" s="51" t="s">
        <v>91</v>
      </c>
      <c r="D178" s="49" t="s">
        <v>38</v>
      </c>
      <c r="E178" s="501"/>
    </row>
    <row r="179" spans="1:5" x14ac:dyDescent="0.25">
      <c r="A179" s="499"/>
      <c r="B179" s="500"/>
      <c r="C179" s="51" t="s">
        <v>146</v>
      </c>
      <c r="D179" s="49" t="s">
        <v>38</v>
      </c>
      <c r="E179" s="501"/>
    </row>
    <row r="180" spans="1:5" x14ac:dyDescent="0.25">
      <c r="A180" s="499"/>
      <c r="B180" s="500"/>
      <c r="C180" s="51" t="s">
        <v>95</v>
      </c>
      <c r="D180" s="49" t="s">
        <v>38</v>
      </c>
      <c r="E180" s="501"/>
    </row>
    <row r="181" spans="1:5" x14ac:dyDescent="0.25">
      <c r="A181" s="499"/>
      <c r="B181" s="500"/>
      <c r="C181" s="51" t="s">
        <v>96</v>
      </c>
      <c r="D181" s="49" t="s">
        <v>38</v>
      </c>
      <c r="E181" s="501"/>
    </row>
    <row r="182" spans="1:5" x14ac:dyDescent="0.25">
      <c r="A182" s="499"/>
      <c r="B182" s="500"/>
      <c r="C182" s="51" t="s">
        <v>93</v>
      </c>
      <c r="D182" s="49" t="s">
        <v>38</v>
      </c>
      <c r="E182" s="501"/>
    </row>
    <row r="183" spans="1:5" x14ac:dyDescent="0.25">
      <c r="A183" s="494"/>
      <c r="B183" s="496"/>
      <c r="C183" s="51" t="s">
        <v>97</v>
      </c>
      <c r="D183" s="49" t="s">
        <v>38</v>
      </c>
      <c r="E183" s="498"/>
    </row>
    <row r="184" spans="1:5" x14ac:dyDescent="0.25">
      <c r="A184" s="493">
        <v>30</v>
      </c>
      <c r="B184" s="495">
        <v>2</v>
      </c>
      <c r="C184" s="51" t="s">
        <v>193</v>
      </c>
      <c r="D184" s="49" t="s">
        <v>38</v>
      </c>
      <c r="E184" s="497">
        <v>688</v>
      </c>
    </row>
    <row r="185" spans="1:5" x14ac:dyDescent="0.25">
      <c r="A185" s="499"/>
      <c r="B185" s="500"/>
      <c r="C185" s="51" t="s">
        <v>194</v>
      </c>
      <c r="D185" s="49" t="s">
        <v>38</v>
      </c>
      <c r="E185" s="501"/>
    </row>
    <row r="186" spans="1:5" x14ac:dyDescent="0.25">
      <c r="A186" s="499"/>
      <c r="B186" s="500"/>
      <c r="C186" s="51" t="s">
        <v>195</v>
      </c>
      <c r="D186" s="49" t="s">
        <v>38</v>
      </c>
      <c r="E186" s="501"/>
    </row>
    <row r="187" spans="1:5" x14ac:dyDescent="0.25">
      <c r="A187" s="499"/>
      <c r="B187" s="500"/>
      <c r="C187" s="52">
        <v>29</v>
      </c>
      <c r="D187" s="49" t="s">
        <v>38</v>
      </c>
      <c r="E187" s="501"/>
    </row>
    <row r="188" spans="1:5" x14ac:dyDescent="0.25">
      <c r="A188" s="499"/>
      <c r="B188" s="500"/>
      <c r="C188" s="52">
        <v>42</v>
      </c>
      <c r="D188" s="49" t="s">
        <v>38</v>
      </c>
      <c r="E188" s="501"/>
    </row>
    <row r="189" spans="1:5" x14ac:dyDescent="0.25">
      <c r="A189" s="499"/>
      <c r="B189" s="500"/>
      <c r="C189" s="53">
        <v>10</v>
      </c>
      <c r="D189" s="49" t="s">
        <v>38</v>
      </c>
      <c r="E189" s="501"/>
    </row>
    <row r="190" spans="1:5" x14ac:dyDescent="0.25">
      <c r="A190" s="494"/>
      <c r="B190" s="496"/>
      <c r="C190" s="52">
        <v>27</v>
      </c>
      <c r="D190" s="49" t="s">
        <v>38</v>
      </c>
      <c r="E190" s="498"/>
    </row>
    <row r="191" spans="1:5" x14ac:dyDescent="0.25">
      <c r="A191" s="493">
        <v>31</v>
      </c>
      <c r="B191" s="495" t="s">
        <v>196</v>
      </c>
      <c r="C191" s="51" t="s">
        <v>90</v>
      </c>
      <c r="D191" s="49" t="s">
        <v>38</v>
      </c>
      <c r="E191" s="497">
        <v>720</v>
      </c>
    </row>
    <row r="192" spans="1:5" x14ac:dyDescent="0.25">
      <c r="A192" s="494"/>
      <c r="B192" s="496"/>
      <c r="C192" s="51" t="s">
        <v>93</v>
      </c>
      <c r="D192" s="49" t="s">
        <v>38</v>
      </c>
      <c r="E192" s="498"/>
    </row>
    <row r="193" spans="1:5" x14ac:dyDescent="0.25">
      <c r="A193" s="493">
        <v>32</v>
      </c>
      <c r="B193" s="495" t="s">
        <v>197</v>
      </c>
      <c r="C193" s="52">
        <v>191</v>
      </c>
      <c r="D193" s="49" t="s">
        <v>38</v>
      </c>
      <c r="E193" s="497">
        <v>757</v>
      </c>
    </row>
    <row r="194" spans="1:5" x14ac:dyDescent="0.25">
      <c r="A194" s="499"/>
      <c r="B194" s="500"/>
      <c r="C194" s="52">
        <v>192</v>
      </c>
      <c r="D194" s="49" t="s">
        <v>38</v>
      </c>
      <c r="E194" s="501"/>
    </row>
    <row r="195" spans="1:5" x14ac:dyDescent="0.25">
      <c r="A195" s="499"/>
      <c r="B195" s="500"/>
      <c r="C195" s="52">
        <v>201</v>
      </c>
      <c r="D195" s="49" t="s">
        <v>38</v>
      </c>
      <c r="E195" s="501"/>
    </row>
    <row r="196" spans="1:5" x14ac:dyDescent="0.25">
      <c r="A196" s="494"/>
      <c r="B196" s="496"/>
      <c r="C196" s="52">
        <v>202</v>
      </c>
      <c r="D196" s="49" t="s">
        <v>38</v>
      </c>
      <c r="E196" s="498"/>
    </row>
    <row r="197" spans="1:5" x14ac:dyDescent="0.25">
      <c r="A197" s="493">
        <v>33</v>
      </c>
      <c r="B197" s="495" t="s">
        <v>198</v>
      </c>
      <c r="C197" s="52" t="s">
        <v>193</v>
      </c>
      <c r="D197" s="49" t="s">
        <v>38</v>
      </c>
      <c r="E197" s="497">
        <v>757</v>
      </c>
    </row>
    <row r="198" spans="1:5" x14ac:dyDescent="0.25">
      <c r="A198" s="499"/>
      <c r="B198" s="500"/>
      <c r="C198" s="51" t="s">
        <v>194</v>
      </c>
      <c r="D198" s="49" t="s">
        <v>38</v>
      </c>
      <c r="E198" s="501"/>
    </row>
    <row r="199" spans="1:5" x14ac:dyDescent="0.25">
      <c r="A199" s="499"/>
      <c r="B199" s="500"/>
      <c r="C199" s="51" t="s">
        <v>199</v>
      </c>
      <c r="D199" s="49" t="s">
        <v>38</v>
      </c>
      <c r="E199" s="501"/>
    </row>
    <row r="200" spans="1:5" x14ac:dyDescent="0.25">
      <c r="A200" s="499"/>
      <c r="B200" s="500"/>
      <c r="C200" s="52">
        <v>28</v>
      </c>
      <c r="D200" s="49" t="s">
        <v>38</v>
      </c>
      <c r="E200" s="501"/>
    </row>
    <row r="201" spans="1:5" x14ac:dyDescent="0.25">
      <c r="A201" s="499"/>
      <c r="B201" s="500"/>
      <c r="C201" s="51" t="s">
        <v>195</v>
      </c>
      <c r="D201" s="49" t="s">
        <v>38</v>
      </c>
      <c r="E201" s="501"/>
    </row>
    <row r="202" spans="1:5" x14ac:dyDescent="0.25">
      <c r="A202" s="499"/>
      <c r="B202" s="500"/>
      <c r="C202" s="51" t="s">
        <v>200</v>
      </c>
      <c r="D202" s="49" t="s">
        <v>38</v>
      </c>
      <c r="E202" s="501"/>
    </row>
    <row r="203" spans="1:5" x14ac:dyDescent="0.25">
      <c r="A203" s="494"/>
      <c r="B203" s="496"/>
      <c r="C203" s="52">
        <v>26</v>
      </c>
      <c r="D203" s="49" t="s">
        <v>38</v>
      </c>
      <c r="E203" s="498"/>
    </row>
    <row r="204" spans="1:5" x14ac:dyDescent="0.25">
      <c r="A204" s="493">
        <v>34</v>
      </c>
      <c r="B204" s="493" t="s">
        <v>201</v>
      </c>
      <c r="C204" s="51" t="s">
        <v>90</v>
      </c>
      <c r="D204" s="49" t="s">
        <v>38</v>
      </c>
      <c r="E204" s="497">
        <v>832</v>
      </c>
    </row>
    <row r="205" spans="1:5" x14ac:dyDescent="0.25">
      <c r="A205" s="499"/>
      <c r="B205" s="499"/>
      <c r="C205" s="51" t="s">
        <v>91</v>
      </c>
      <c r="D205" s="49" t="s">
        <v>38</v>
      </c>
      <c r="E205" s="501"/>
    </row>
    <row r="206" spans="1:5" x14ac:dyDescent="0.25">
      <c r="A206" s="499"/>
      <c r="B206" s="499"/>
      <c r="C206" s="51" t="s">
        <v>93</v>
      </c>
      <c r="D206" s="49" t="s">
        <v>38</v>
      </c>
      <c r="E206" s="501"/>
    </row>
    <row r="207" spans="1:5" x14ac:dyDescent="0.25">
      <c r="A207" s="499"/>
      <c r="B207" s="499"/>
      <c r="C207" s="51" t="s">
        <v>95</v>
      </c>
      <c r="D207" s="49" t="s">
        <v>38</v>
      </c>
      <c r="E207" s="501"/>
    </row>
    <row r="208" spans="1:5" x14ac:dyDescent="0.25">
      <c r="A208" s="499"/>
      <c r="B208" s="499"/>
      <c r="C208" s="51" t="s">
        <v>96</v>
      </c>
      <c r="D208" s="49" t="s">
        <v>38</v>
      </c>
      <c r="E208" s="501"/>
    </row>
    <row r="209" spans="1:5" x14ac:dyDescent="0.25">
      <c r="A209" s="499"/>
      <c r="B209" s="499"/>
      <c r="C209" s="51" t="s">
        <v>97</v>
      </c>
      <c r="D209" s="49" t="s">
        <v>38</v>
      </c>
      <c r="E209" s="501"/>
    </row>
    <row r="210" spans="1:5" x14ac:dyDescent="0.25">
      <c r="A210" s="499"/>
      <c r="B210" s="499"/>
      <c r="C210" s="51" t="s">
        <v>103</v>
      </c>
      <c r="D210" s="49" t="s">
        <v>38</v>
      </c>
      <c r="E210" s="501"/>
    </row>
    <row r="211" spans="1:5" x14ac:dyDescent="0.25">
      <c r="A211" s="499"/>
      <c r="B211" s="499"/>
      <c r="C211" s="51" t="s">
        <v>87</v>
      </c>
      <c r="D211" s="49" t="s">
        <v>38</v>
      </c>
      <c r="E211" s="501"/>
    </row>
    <row r="212" spans="1:5" x14ac:dyDescent="0.25">
      <c r="A212" s="494"/>
      <c r="B212" s="494"/>
      <c r="C212" s="51" t="s">
        <v>173</v>
      </c>
      <c r="D212" s="49" t="s">
        <v>38</v>
      </c>
      <c r="E212" s="498"/>
    </row>
    <row r="213" spans="1:5" x14ac:dyDescent="0.25">
      <c r="A213" s="493">
        <v>35</v>
      </c>
      <c r="B213" s="495" t="s">
        <v>202</v>
      </c>
      <c r="C213" s="51" t="s">
        <v>90</v>
      </c>
      <c r="D213" s="49" t="s">
        <v>38</v>
      </c>
      <c r="E213" s="497">
        <v>832</v>
      </c>
    </row>
    <row r="214" spans="1:5" x14ac:dyDescent="0.25">
      <c r="A214" s="499"/>
      <c r="B214" s="500"/>
      <c r="C214" s="51" t="s">
        <v>91</v>
      </c>
      <c r="D214" s="49" t="s">
        <v>38</v>
      </c>
      <c r="E214" s="501"/>
    </row>
    <row r="215" spans="1:5" x14ac:dyDescent="0.25">
      <c r="A215" s="499"/>
      <c r="B215" s="500"/>
      <c r="C215" s="51" t="s">
        <v>86</v>
      </c>
      <c r="D215" s="49" t="s">
        <v>38</v>
      </c>
      <c r="E215" s="501"/>
    </row>
    <row r="216" spans="1:5" x14ac:dyDescent="0.25">
      <c r="A216" s="499"/>
      <c r="B216" s="500"/>
      <c r="C216" s="51" t="s">
        <v>103</v>
      </c>
      <c r="D216" s="49" t="s">
        <v>38</v>
      </c>
      <c r="E216" s="501"/>
    </row>
    <row r="217" spans="1:5" x14ac:dyDescent="0.25">
      <c r="A217" s="499"/>
      <c r="B217" s="500"/>
      <c r="C217" s="51" t="s">
        <v>92</v>
      </c>
      <c r="D217" s="49" t="s">
        <v>38</v>
      </c>
      <c r="E217" s="501"/>
    </row>
    <row r="218" spans="1:5" x14ac:dyDescent="0.25">
      <c r="A218" s="499"/>
      <c r="B218" s="500"/>
      <c r="C218" s="51" t="s">
        <v>93</v>
      </c>
      <c r="D218" s="49" t="s">
        <v>38</v>
      </c>
      <c r="E218" s="501"/>
    </row>
    <row r="219" spans="1:5" x14ac:dyDescent="0.25">
      <c r="A219" s="494"/>
      <c r="B219" s="496"/>
      <c r="C219" s="51" t="s">
        <v>95</v>
      </c>
      <c r="D219" s="49" t="s">
        <v>38</v>
      </c>
      <c r="E219" s="498"/>
    </row>
    <row r="220" spans="1:5" x14ac:dyDescent="0.25">
      <c r="A220" s="53">
        <v>36</v>
      </c>
      <c r="B220" s="54" t="s">
        <v>203</v>
      </c>
      <c r="C220" s="51" t="s">
        <v>93</v>
      </c>
      <c r="D220" s="49" t="s">
        <v>38</v>
      </c>
      <c r="E220" s="50">
        <v>945</v>
      </c>
    </row>
    <row r="221" spans="1:5" x14ac:dyDescent="0.25">
      <c r="A221" s="493">
        <v>37</v>
      </c>
      <c r="B221" s="495" t="s">
        <v>204</v>
      </c>
      <c r="C221" s="51" t="s">
        <v>205</v>
      </c>
      <c r="D221" s="49" t="s">
        <v>38</v>
      </c>
      <c r="E221" s="497">
        <v>945</v>
      </c>
    </row>
    <row r="222" spans="1:5" x14ac:dyDescent="0.25">
      <c r="A222" s="499"/>
      <c r="B222" s="500"/>
      <c r="C222" s="51" t="s">
        <v>206</v>
      </c>
      <c r="D222" s="49" t="s">
        <v>38</v>
      </c>
      <c r="E222" s="501"/>
    </row>
    <row r="223" spans="1:5" x14ac:dyDescent="0.25">
      <c r="A223" s="494"/>
      <c r="B223" s="496"/>
      <c r="C223" s="51" t="s">
        <v>207</v>
      </c>
      <c r="D223" s="49" t="s">
        <v>38</v>
      </c>
      <c r="E223" s="498"/>
    </row>
    <row r="224" spans="1:5" x14ac:dyDescent="0.25">
      <c r="A224" s="493">
        <v>38</v>
      </c>
      <c r="B224" s="495" t="s">
        <v>204</v>
      </c>
      <c r="C224" s="51" t="s">
        <v>90</v>
      </c>
      <c r="D224" s="49" t="s">
        <v>38</v>
      </c>
      <c r="E224" s="497">
        <v>945</v>
      </c>
    </row>
    <row r="225" spans="1:5" x14ac:dyDescent="0.25">
      <c r="A225" s="494"/>
      <c r="B225" s="496"/>
      <c r="C225" s="51" t="s">
        <v>133</v>
      </c>
      <c r="D225" s="49" t="s">
        <v>38</v>
      </c>
      <c r="E225" s="498"/>
    </row>
    <row r="226" spans="1:5" x14ac:dyDescent="0.25">
      <c r="A226" s="493">
        <v>39</v>
      </c>
      <c r="B226" s="495" t="s">
        <v>208</v>
      </c>
      <c r="C226" s="51" t="s">
        <v>209</v>
      </c>
      <c r="D226" s="49" t="s">
        <v>38</v>
      </c>
      <c r="E226" s="497">
        <v>945</v>
      </c>
    </row>
    <row r="227" spans="1:5" x14ac:dyDescent="0.25">
      <c r="A227" s="499"/>
      <c r="B227" s="500"/>
      <c r="C227" s="51" t="s">
        <v>210</v>
      </c>
      <c r="D227" s="49" t="s">
        <v>38</v>
      </c>
      <c r="E227" s="501"/>
    </row>
    <row r="228" spans="1:5" x14ac:dyDescent="0.25">
      <c r="A228" s="499"/>
      <c r="B228" s="500"/>
      <c r="C228" s="51" t="s">
        <v>211</v>
      </c>
      <c r="D228" s="49" t="s">
        <v>38</v>
      </c>
      <c r="E228" s="501"/>
    </row>
    <row r="229" spans="1:5" x14ac:dyDescent="0.25">
      <c r="A229" s="499"/>
      <c r="B229" s="500"/>
      <c r="C229" s="51" t="s">
        <v>212</v>
      </c>
      <c r="D229" s="49" t="s">
        <v>38</v>
      </c>
      <c r="E229" s="501"/>
    </row>
    <row r="230" spans="1:5" x14ac:dyDescent="0.25">
      <c r="A230" s="494"/>
      <c r="B230" s="496"/>
      <c r="C230" s="51" t="s">
        <v>213</v>
      </c>
      <c r="D230" s="49" t="s">
        <v>38</v>
      </c>
      <c r="E230" s="498"/>
    </row>
    <row r="231" spans="1:5" x14ac:dyDescent="0.25">
      <c r="A231" s="493">
        <v>40</v>
      </c>
      <c r="B231" s="495" t="s">
        <v>214</v>
      </c>
      <c r="C231" s="51" t="s">
        <v>146</v>
      </c>
      <c r="D231" s="49" t="s">
        <v>38</v>
      </c>
      <c r="E231" s="497">
        <v>995</v>
      </c>
    </row>
    <row r="232" spans="1:5" x14ac:dyDescent="0.25">
      <c r="A232" s="499"/>
      <c r="B232" s="500"/>
      <c r="C232" s="51" t="s">
        <v>93</v>
      </c>
      <c r="D232" s="49" t="s">
        <v>38</v>
      </c>
      <c r="E232" s="501"/>
    </row>
    <row r="233" spans="1:5" x14ac:dyDescent="0.25">
      <c r="A233" s="494"/>
      <c r="B233" s="496"/>
      <c r="C233" s="51" t="s">
        <v>215</v>
      </c>
      <c r="D233" s="49" t="s">
        <v>38</v>
      </c>
      <c r="E233" s="498"/>
    </row>
    <row r="234" spans="1:5" x14ac:dyDescent="0.25">
      <c r="A234" s="493">
        <v>41</v>
      </c>
      <c r="B234" s="495" t="s">
        <v>216</v>
      </c>
      <c r="C234" s="51" t="s">
        <v>217</v>
      </c>
      <c r="D234" s="49" t="s">
        <v>38</v>
      </c>
      <c r="E234" s="497">
        <v>1120</v>
      </c>
    </row>
    <row r="235" spans="1:5" x14ac:dyDescent="0.25">
      <c r="A235" s="499"/>
      <c r="B235" s="500"/>
      <c r="C235" s="52">
        <v>822</v>
      </c>
      <c r="D235" s="49" t="s">
        <v>38</v>
      </c>
      <c r="E235" s="501"/>
    </row>
    <row r="236" spans="1:5" x14ac:dyDescent="0.25">
      <c r="A236" s="494"/>
      <c r="B236" s="496"/>
      <c r="C236" s="51" t="s">
        <v>218</v>
      </c>
      <c r="D236" s="49" t="s">
        <v>38</v>
      </c>
      <c r="E236" s="498"/>
    </row>
    <row r="237" spans="1:5" x14ac:dyDescent="0.25">
      <c r="A237" s="493">
        <v>42</v>
      </c>
      <c r="B237" s="495" t="s">
        <v>219</v>
      </c>
      <c r="C237" s="51" t="s">
        <v>194</v>
      </c>
      <c r="D237" s="49" t="s">
        <v>38</v>
      </c>
      <c r="E237" s="497">
        <v>1270</v>
      </c>
    </row>
    <row r="238" spans="1:5" x14ac:dyDescent="0.25">
      <c r="A238" s="499"/>
      <c r="B238" s="500"/>
      <c r="C238" s="51" t="s">
        <v>199</v>
      </c>
      <c r="D238" s="49" t="s">
        <v>38</v>
      </c>
      <c r="E238" s="501"/>
    </row>
    <row r="239" spans="1:5" x14ac:dyDescent="0.25">
      <c r="A239" s="494"/>
      <c r="B239" s="496"/>
      <c r="C239" s="51" t="s">
        <v>220</v>
      </c>
      <c r="D239" s="49" t="s">
        <v>38</v>
      </c>
      <c r="E239" s="498"/>
    </row>
    <row r="240" spans="1:5" x14ac:dyDescent="0.25">
      <c r="A240" s="493">
        <v>43</v>
      </c>
      <c r="B240" s="495" t="s">
        <v>221</v>
      </c>
      <c r="C240" s="52">
        <v>911</v>
      </c>
      <c r="D240" s="49" t="s">
        <v>38</v>
      </c>
      <c r="E240" s="497">
        <v>1282</v>
      </c>
    </row>
    <row r="241" spans="1:5" x14ac:dyDescent="0.25">
      <c r="A241" s="499"/>
      <c r="B241" s="500"/>
      <c r="C241" s="52">
        <v>913</v>
      </c>
      <c r="D241" s="49" t="s">
        <v>38</v>
      </c>
      <c r="E241" s="501"/>
    </row>
    <row r="242" spans="1:5" x14ac:dyDescent="0.25">
      <c r="A242" s="499"/>
      <c r="B242" s="500"/>
      <c r="C242" s="51" t="s">
        <v>222</v>
      </c>
      <c r="D242" s="49" t="s">
        <v>38</v>
      </c>
      <c r="E242" s="501"/>
    </row>
    <row r="243" spans="1:5" x14ac:dyDescent="0.25">
      <c r="A243" s="499"/>
      <c r="B243" s="500"/>
      <c r="C243" s="51" t="s">
        <v>223</v>
      </c>
      <c r="D243" s="49" t="s">
        <v>38</v>
      </c>
      <c r="E243" s="501"/>
    </row>
    <row r="244" spans="1:5" x14ac:dyDescent="0.25">
      <c r="A244" s="494"/>
      <c r="B244" s="496"/>
      <c r="C244" s="51" t="s">
        <v>224</v>
      </c>
      <c r="D244" s="49" t="s">
        <v>38</v>
      </c>
      <c r="E244" s="498"/>
    </row>
    <row r="245" spans="1:5" x14ac:dyDescent="0.25">
      <c r="A245" s="53">
        <v>44</v>
      </c>
      <c r="B245" s="54"/>
      <c r="C245" s="51" t="s">
        <v>97</v>
      </c>
      <c r="D245" s="49" t="s">
        <v>38</v>
      </c>
      <c r="E245" s="50"/>
    </row>
    <row r="246" spans="1:5" x14ac:dyDescent="0.25">
      <c r="A246" s="493">
        <v>45</v>
      </c>
      <c r="B246" s="495"/>
      <c r="C246" s="51" t="s">
        <v>225</v>
      </c>
      <c r="D246" s="49" t="s">
        <v>38</v>
      </c>
      <c r="E246" s="497"/>
    </row>
    <row r="247" spans="1:5" x14ac:dyDescent="0.25">
      <c r="A247" s="494"/>
      <c r="B247" s="496"/>
      <c r="C247" s="51" t="s">
        <v>226</v>
      </c>
      <c r="D247" s="49" t="s">
        <v>38</v>
      </c>
      <c r="E247" s="498"/>
    </row>
    <row r="248" spans="1:5" x14ac:dyDescent="0.25">
      <c r="A248" s="493">
        <v>46</v>
      </c>
      <c r="B248" s="495"/>
      <c r="C248" s="52">
        <v>13</v>
      </c>
      <c r="D248" s="49" t="s">
        <v>38</v>
      </c>
      <c r="E248" s="497"/>
    </row>
    <row r="249" spans="1:5" x14ac:dyDescent="0.25">
      <c r="A249" s="494"/>
      <c r="B249" s="496"/>
      <c r="C249" s="52">
        <v>14</v>
      </c>
      <c r="D249" s="49" t="s">
        <v>38</v>
      </c>
      <c r="E249" s="498"/>
    </row>
    <row r="250" spans="1:5" x14ac:dyDescent="0.25">
      <c r="A250" s="53">
        <v>47</v>
      </c>
      <c r="B250" s="54"/>
      <c r="C250" s="51" t="s">
        <v>134</v>
      </c>
      <c r="D250" s="49" t="s">
        <v>38</v>
      </c>
      <c r="E250" s="50"/>
    </row>
    <row r="251" spans="1:5" x14ac:dyDescent="0.25">
      <c r="A251" s="53">
        <v>48</v>
      </c>
      <c r="B251" s="54"/>
      <c r="C251" s="51" t="s">
        <v>227</v>
      </c>
      <c r="D251" s="49" t="s">
        <v>38</v>
      </c>
      <c r="E251" s="50"/>
    </row>
    <row r="252" spans="1:5" x14ac:dyDescent="0.25">
      <c r="A252" s="53">
        <v>49</v>
      </c>
      <c r="B252" s="54"/>
      <c r="C252" s="51" t="s">
        <v>228</v>
      </c>
      <c r="D252" s="49" t="s">
        <v>38</v>
      </c>
      <c r="E252" s="50"/>
    </row>
    <row r="253" spans="1:5" x14ac:dyDescent="0.25">
      <c r="A253" s="53">
        <v>50</v>
      </c>
      <c r="B253" s="54"/>
      <c r="C253" s="51" t="s">
        <v>229</v>
      </c>
      <c r="D253" s="49" t="s">
        <v>38</v>
      </c>
      <c r="E253" s="50"/>
    </row>
    <row r="254" spans="1:5" x14ac:dyDescent="0.25">
      <c r="A254" s="493">
        <v>51</v>
      </c>
      <c r="B254" s="493" t="s">
        <v>357</v>
      </c>
      <c r="C254" s="51">
        <v>2</v>
      </c>
      <c r="D254" s="49" t="s">
        <v>38</v>
      </c>
      <c r="E254" s="497">
        <v>1270</v>
      </c>
    </row>
    <row r="255" spans="1:5" x14ac:dyDescent="0.25">
      <c r="A255" s="499"/>
      <c r="B255" s="499"/>
      <c r="C255" s="51">
        <v>29</v>
      </c>
      <c r="D255" s="49" t="s">
        <v>38</v>
      </c>
      <c r="E255" s="501"/>
    </row>
    <row r="256" spans="1:5" x14ac:dyDescent="0.25">
      <c r="A256" s="499"/>
      <c r="B256" s="499"/>
      <c r="C256" s="51">
        <v>11</v>
      </c>
      <c r="D256" s="49" t="s">
        <v>38</v>
      </c>
      <c r="E256" s="498"/>
    </row>
    <row r="257" spans="1:5" x14ac:dyDescent="0.25">
      <c r="A257" s="493">
        <v>52</v>
      </c>
      <c r="B257" s="493" t="s">
        <v>358</v>
      </c>
      <c r="C257" s="51" t="s">
        <v>359</v>
      </c>
      <c r="D257" s="49" t="s">
        <v>38</v>
      </c>
      <c r="E257" s="497">
        <v>1270</v>
      </c>
    </row>
    <row r="258" spans="1:5" x14ac:dyDescent="0.25">
      <c r="A258" s="499"/>
      <c r="B258" s="499"/>
      <c r="C258" s="51" t="s">
        <v>360</v>
      </c>
      <c r="D258" s="49" t="s">
        <v>38</v>
      </c>
      <c r="E258" s="501"/>
    </row>
    <row r="259" spans="1:5" x14ac:dyDescent="0.25">
      <c r="A259" s="499"/>
      <c r="B259" s="499"/>
      <c r="C259" s="51" t="s">
        <v>361</v>
      </c>
      <c r="D259" s="49" t="s">
        <v>38</v>
      </c>
      <c r="E259" s="501"/>
    </row>
    <row r="260" spans="1:5" x14ac:dyDescent="0.25">
      <c r="A260" s="494"/>
      <c r="B260" s="494"/>
      <c r="C260" s="51" t="s">
        <v>362</v>
      </c>
      <c r="D260" s="49" t="s">
        <v>38</v>
      </c>
      <c r="E260" s="498"/>
    </row>
    <row r="261" spans="1:5" x14ac:dyDescent="0.25">
      <c r="A261" s="493">
        <v>53</v>
      </c>
      <c r="B261" s="493" t="s">
        <v>363</v>
      </c>
      <c r="C261" s="51" t="s">
        <v>359</v>
      </c>
      <c r="D261" s="49" t="s">
        <v>38</v>
      </c>
      <c r="E261" s="497">
        <v>595</v>
      </c>
    </row>
    <row r="262" spans="1:5" x14ac:dyDescent="0.25">
      <c r="A262" s="499"/>
      <c r="B262" s="499"/>
      <c r="C262" s="51" t="s">
        <v>364</v>
      </c>
      <c r="D262" s="49" t="s">
        <v>38</v>
      </c>
      <c r="E262" s="501"/>
    </row>
    <row r="263" spans="1:5" x14ac:dyDescent="0.25">
      <c r="A263" s="494"/>
      <c r="B263" s="494"/>
      <c r="C263" s="51" t="s">
        <v>365</v>
      </c>
      <c r="D263" s="49" t="s">
        <v>38</v>
      </c>
      <c r="E263" s="498"/>
    </row>
    <row r="264" spans="1:5" x14ac:dyDescent="0.25">
      <c r="A264" s="52">
        <v>54</v>
      </c>
      <c r="B264" s="51" t="s">
        <v>366</v>
      </c>
      <c r="C264" s="51" t="s">
        <v>367</v>
      </c>
      <c r="D264" s="49" t="s">
        <v>38</v>
      </c>
      <c r="E264" s="392">
        <v>660</v>
      </c>
    </row>
    <row r="265" spans="1:5" x14ac:dyDescent="0.25">
      <c r="A265" s="52">
        <v>55</v>
      </c>
      <c r="B265" s="51" t="s">
        <v>368</v>
      </c>
      <c r="C265" s="52" t="s">
        <v>369</v>
      </c>
      <c r="D265" s="49" t="s">
        <v>38</v>
      </c>
      <c r="E265" s="392">
        <v>660</v>
      </c>
    </row>
    <row r="266" spans="1:5" x14ac:dyDescent="0.25">
      <c r="A266" s="52">
        <v>56</v>
      </c>
      <c r="B266" s="51" t="s">
        <v>370</v>
      </c>
      <c r="C266" s="52" t="s">
        <v>371</v>
      </c>
      <c r="D266" s="49" t="s">
        <v>38</v>
      </c>
      <c r="E266" s="392">
        <v>660</v>
      </c>
    </row>
    <row r="267" spans="1:5" x14ac:dyDescent="0.25">
      <c r="A267" s="52">
        <v>57</v>
      </c>
      <c r="B267" s="51" t="s">
        <v>372</v>
      </c>
      <c r="C267" s="52" t="s">
        <v>373</v>
      </c>
      <c r="D267" s="49" t="s">
        <v>38</v>
      </c>
      <c r="E267" s="392">
        <v>660</v>
      </c>
    </row>
    <row r="268" spans="1:5" x14ac:dyDescent="0.25">
      <c r="A268" s="52">
        <v>58</v>
      </c>
      <c r="B268" s="51" t="s">
        <v>374</v>
      </c>
      <c r="C268" s="52" t="s">
        <v>375</v>
      </c>
      <c r="D268" s="49" t="s">
        <v>38</v>
      </c>
      <c r="E268" s="392">
        <v>660</v>
      </c>
    </row>
    <row r="269" spans="1:5" x14ac:dyDescent="0.25">
      <c r="A269" s="53">
        <v>59</v>
      </c>
      <c r="B269" s="54" t="s">
        <v>376</v>
      </c>
      <c r="C269" s="51" t="s">
        <v>377</v>
      </c>
      <c r="D269" s="49" t="s">
        <v>38</v>
      </c>
      <c r="E269" s="392">
        <v>660</v>
      </c>
    </row>
    <row r="270" spans="1:5" x14ac:dyDescent="0.25">
      <c r="A270" s="33"/>
      <c r="B270" s="55"/>
      <c r="C270" s="492" t="s">
        <v>73</v>
      </c>
      <c r="D270" s="492"/>
      <c r="E270" s="492"/>
    </row>
    <row r="271" spans="1:5" x14ac:dyDescent="0.25">
      <c r="A271" s="55"/>
      <c r="B271" s="55"/>
      <c r="C271" s="56"/>
      <c r="D271" s="57" t="s">
        <v>75</v>
      </c>
      <c r="E271" s="35" t="s">
        <v>76</v>
      </c>
    </row>
    <row r="272" spans="1:5" x14ac:dyDescent="0.25">
      <c r="A272" s="55"/>
      <c r="B272" s="55"/>
      <c r="C272" s="58" t="s">
        <v>77</v>
      </c>
      <c r="D272" s="38">
        <v>0.3</v>
      </c>
      <c r="E272" s="38">
        <v>4</v>
      </c>
    </row>
    <row r="273" spans="1:5" x14ac:dyDescent="0.25">
      <c r="A273" s="55"/>
      <c r="B273" s="55"/>
      <c r="C273" s="37" t="s">
        <v>78</v>
      </c>
      <c r="D273" s="38">
        <v>0.5</v>
      </c>
      <c r="E273" s="38">
        <v>4</v>
      </c>
    </row>
    <row r="274" spans="1:5" x14ac:dyDescent="0.25">
      <c r="A274" s="55"/>
      <c r="B274" s="55"/>
      <c r="C274" s="37" t="s">
        <v>79</v>
      </c>
      <c r="D274" s="38" t="s">
        <v>80</v>
      </c>
      <c r="E274" s="38">
        <v>15</v>
      </c>
    </row>
    <row r="275" spans="1:5" x14ac:dyDescent="0.25">
      <c r="A275" s="30" t="s">
        <v>577</v>
      </c>
      <c r="B275" s="30"/>
      <c r="C275" s="30"/>
      <c r="D275" s="30"/>
      <c r="E275" s="30"/>
    </row>
    <row r="276" spans="1:5" x14ac:dyDescent="0.25">
      <c r="A276" s="30" t="s">
        <v>72</v>
      </c>
      <c r="B276" s="30"/>
      <c r="C276" s="30"/>
      <c r="D276" s="30"/>
      <c r="E276" s="30"/>
    </row>
    <row r="277" spans="1:5" x14ac:dyDescent="0.25">
      <c r="A277" s="30" t="s">
        <v>578</v>
      </c>
      <c r="B277" s="30"/>
      <c r="C277" s="30"/>
      <c r="D277" s="30"/>
      <c r="E277" s="30"/>
    </row>
    <row r="278" spans="1:5" x14ac:dyDescent="0.25">
      <c r="A278" s="30" t="s">
        <v>579</v>
      </c>
      <c r="B278" s="30"/>
      <c r="C278" s="30"/>
      <c r="D278" s="30"/>
      <c r="E278" s="30"/>
    </row>
    <row r="279" spans="1:5" x14ac:dyDescent="0.25">
      <c r="A279" s="30" t="s">
        <v>580</v>
      </c>
      <c r="B279" s="30"/>
      <c r="C279" s="30"/>
      <c r="D279" s="30"/>
      <c r="E279" s="30"/>
    </row>
    <row r="280" spans="1:5" x14ac:dyDescent="0.25">
      <c r="A280" s="30" t="s">
        <v>581</v>
      </c>
      <c r="B280" s="30"/>
      <c r="C280" s="30"/>
      <c r="D280" s="30" t="s">
        <v>582</v>
      </c>
      <c r="E280" s="30"/>
    </row>
    <row r="281" spans="1:5" x14ac:dyDescent="0.25">
      <c r="A281" s="30" t="s">
        <v>583</v>
      </c>
      <c r="B281" s="30"/>
      <c r="C281" s="30"/>
      <c r="D281" s="30" t="s">
        <v>582</v>
      </c>
      <c r="E281" s="30"/>
    </row>
    <row r="282" spans="1:5" x14ac:dyDescent="0.25">
      <c r="A282" s="30" t="s">
        <v>584</v>
      </c>
      <c r="B282" s="30"/>
      <c r="C282" s="30"/>
      <c r="D282" s="30" t="s">
        <v>585</v>
      </c>
      <c r="E282" s="30"/>
    </row>
    <row r="283" spans="1:5" x14ac:dyDescent="0.25">
      <c r="A283" s="30" t="s">
        <v>586</v>
      </c>
      <c r="B283" s="30"/>
      <c r="C283" s="30"/>
      <c r="D283" s="30" t="s">
        <v>587</v>
      </c>
      <c r="E283" s="30"/>
    </row>
    <row r="284" spans="1:5" x14ac:dyDescent="0.25">
      <c r="A284" s="30" t="s">
        <v>588</v>
      </c>
      <c r="B284" s="30"/>
      <c r="C284" s="30"/>
      <c r="D284" s="30"/>
      <c r="E284" s="384"/>
    </row>
    <row r="285" spans="1:5" x14ac:dyDescent="0.25">
      <c r="A285" s="33" t="s">
        <v>589</v>
      </c>
      <c r="B285" s="30"/>
      <c r="C285" s="30"/>
      <c r="D285" s="30"/>
      <c r="E285" s="33"/>
    </row>
    <row r="286" spans="1:5" x14ac:dyDescent="0.25">
      <c r="A286" s="33" t="s">
        <v>590</v>
      </c>
      <c r="B286" s="30"/>
      <c r="C286" s="33"/>
      <c r="D286" s="30"/>
      <c r="E286" s="33"/>
    </row>
    <row r="287" spans="1:5" x14ac:dyDescent="0.25">
      <c r="A287" s="502" t="s">
        <v>595</v>
      </c>
      <c r="B287" s="502"/>
      <c r="C287" s="502"/>
      <c r="D287" s="30"/>
      <c r="E287" s="33"/>
    </row>
    <row r="288" spans="1:5" x14ac:dyDescent="0.25">
      <c r="A288" s="30" t="s">
        <v>596</v>
      </c>
      <c r="B288" s="41"/>
      <c r="C288" s="33"/>
      <c r="D288" s="30"/>
      <c r="E288" s="33"/>
    </row>
    <row r="289" spans="1:5" x14ac:dyDescent="0.25">
      <c r="A289" s="33"/>
      <c r="C289" s="492" t="s">
        <v>73</v>
      </c>
      <c r="D289" s="492"/>
      <c r="E289" s="492"/>
    </row>
    <row r="290" spans="1:5" x14ac:dyDescent="0.25">
      <c r="C290" s="56"/>
      <c r="D290" s="57" t="s">
        <v>75</v>
      </c>
      <c r="E290" s="35" t="s">
        <v>76</v>
      </c>
    </row>
    <row r="291" spans="1:5" x14ac:dyDescent="0.25">
      <c r="C291" s="58" t="s">
        <v>77</v>
      </c>
      <c r="D291" s="38">
        <v>0.3</v>
      </c>
      <c r="E291" s="38">
        <v>4</v>
      </c>
    </row>
    <row r="292" spans="1:5" x14ac:dyDescent="0.25">
      <c r="C292" s="37" t="s">
        <v>78</v>
      </c>
      <c r="D292" s="38">
        <v>0.5</v>
      </c>
      <c r="E292" s="38">
        <v>4</v>
      </c>
    </row>
    <row r="293" spans="1:5" x14ac:dyDescent="0.25">
      <c r="C293" s="37" t="s">
        <v>79</v>
      </c>
      <c r="D293" s="38" t="s">
        <v>80</v>
      </c>
      <c r="E293" s="38">
        <v>15</v>
      </c>
    </row>
    <row r="294" spans="1:5" x14ac:dyDescent="0.25">
      <c r="C294" s="59"/>
    </row>
    <row r="295" spans="1:5" x14ac:dyDescent="0.25">
      <c r="A295" s="385" t="s">
        <v>230</v>
      </c>
      <c r="B295" s="60"/>
      <c r="C295" s="60"/>
      <c r="D295" s="60"/>
      <c r="E295" s="60"/>
    </row>
  </sheetData>
  <mergeCells count="144">
    <mergeCell ref="H5:H18"/>
    <mergeCell ref="A23:A29"/>
    <mergeCell ref="B23:B29"/>
    <mergeCell ref="E23:E29"/>
    <mergeCell ref="A30:A32"/>
    <mergeCell ref="B30:B32"/>
    <mergeCell ref="E30:E32"/>
    <mergeCell ref="A1:E1"/>
    <mergeCell ref="A3:E3"/>
    <mergeCell ref="A5:A18"/>
    <mergeCell ref="B5:B18"/>
    <mergeCell ref="E5:E18"/>
    <mergeCell ref="A19:A22"/>
    <mergeCell ref="B19:B22"/>
    <mergeCell ref="E19:E22"/>
    <mergeCell ref="A43:A47"/>
    <mergeCell ref="B43:B47"/>
    <mergeCell ref="E43:E47"/>
    <mergeCell ref="A48:A53"/>
    <mergeCell ref="B48:B53"/>
    <mergeCell ref="E48:E53"/>
    <mergeCell ref="A33:A38"/>
    <mergeCell ref="B33:B38"/>
    <mergeCell ref="E33:E38"/>
    <mergeCell ref="A39:A42"/>
    <mergeCell ref="B39:B42"/>
    <mergeCell ref="E39:E42"/>
    <mergeCell ref="A63:A66"/>
    <mergeCell ref="B63:B66"/>
    <mergeCell ref="E63:E66"/>
    <mergeCell ref="A67:A75"/>
    <mergeCell ref="B67:B75"/>
    <mergeCell ref="E67:E75"/>
    <mergeCell ref="A54:A57"/>
    <mergeCell ref="B54:B57"/>
    <mergeCell ref="E54:E57"/>
    <mergeCell ref="A58:A62"/>
    <mergeCell ref="B58:B62"/>
    <mergeCell ref="E58:E62"/>
    <mergeCell ref="A90:A95"/>
    <mergeCell ref="B90:B95"/>
    <mergeCell ref="E90:E95"/>
    <mergeCell ref="A96:A101"/>
    <mergeCell ref="B96:B101"/>
    <mergeCell ref="E96:E101"/>
    <mergeCell ref="A76:A82"/>
    <mergeCell ref="B76:B82"/>
    <mergeCell ref="E76:E82"/>
    <mergeCell ref="A83:A89"/>
    <mergeCell ref="B83:B89"/>
    <mergeCell ref="E83:E89"/>
    <mergeCell ref="A116:A120"/>
    <mergeCell ref="B116:B120"/>
    <mergeCell ref="E116:E120"/>
    <mergeCell ref="A121:A126"/>
    <mergeCell ref="B121:B126"/>
    <mergeCell ref="E121:E126"/>
    <mergeCell ref="A102:A111"/>
    <mergeCell ref="B102:B111"/>
    <mergeCell ref="E102:E111"/>
    <mergeCell ref="A112:A115"/>
    <mergeCell ref="B112:B115"/>
    <mergeCell ref="E112:E115"/>
    <mergeCell ref="A139:A148"/>
    <mergeCell ref="B139:B148"/>
    <mergeCell ref="E139:E148"/>
    <mergeCell ref="A149:A150"/>
    <mergeCell ref="B149:B150"/>
    <mergeCell ref="E149:E150"/>
    <mergeCell ref="A127:A132"/>
    <mergeCell ref="B127:B132"/>
    <mergeCell ref="E127:E132"/>
    <mergeCell ref="A133:A137"/>
    <mergeCell ref="B133:B137"/>
    <mergeCell ref="E133:E137"/>
    <mergeCell ref="A159:A170"/>
    <mergeCell ref="B159:B170"/>
    <mergeCell ref="E159:E170"/>
    <mergeCell ref="A171:A183"/>
    <mergeCell ref="B171:B183"/>
    <mergeCell ref="E171:E183"/>
    <mergeCell ref="A151:A154"/>
    <mergeCell ref="B151:B154"/>
    <mergeCell ref="E151:E154"/>
    <mergeCell ref="A155:A158"/>
    <mergeCell ref="B155:B158"/>
    <mergeCell ref="E155:E158"/>
    <mergeCell ref="A193:A196"/>
    <mergeCell ref="B193:B196"/>
    <mergeCell ref="E193:E196"/>
    <mergeCell ref="A197:A203"/>
    <mergeCell ref="B197:B203"/>
    <mergeCell ref="E197:E203"/>
    <mergeCell ref="A184:A190"/>
    <mergeCell ref="B184:B190"/>
    <mergeCell ref="E184:E190"/>
    <mergeCell ref="A191:A192"/>
    <mergeCell ref="B191:B192"/>
    <mergeCell ref="E191:E192"/>
    <mergeCell ref="A221:A223"/>
    <mergeCell ref="B221:B223"/>
    <mergeCell ref="E221:E223"/>
    <mergeCell ref="A224:A225"/>
    <mergeCell ref="B224:B225"/>
    <mergeCell ref="E224:E225"/>
    <mergeCell ref="A204:A212"/>
    <mergeCell ref="B204:B212"/>
    <mergeCell ref="E204:E212"/>
    <mergeCell ref="A213:A219"/>
    <mergeCell ref="B213:B219"/>
    <mergeCell ref="E213:E219"/>
    <mergeCell ref="A234:A236"/>
    <mergeCell ref="B234:B236"/>
    <mergeCell ref="E234:E236"/>
    <mergeCell ref="A237:A239"/>
    <mergeCell ref="B237:B239"/>
    <mergeCell ref="E237:E239"/>
    <mergeCell ref="A226:A230"/>
    <mergeCell ref="B226:B230"/>
    <mergeCell ref="E226:E230"/>
    <mergeCell ref="A231:A233"/>
    <mergeCell ref="B231:B233"/>
    <mergeCell ref="E231:E233"/>
    <mergeCell ref="C289:E289"/>
    <mergeCell ref="A248:A249"/>
    <mergeCell ref="B248:B249"/>
    <mergeCell ref="E248:E249"/>
    <mergeCell ref="C270:E270"/>
    <mergeCell ref="A240:A244"/>
    <mergeCell ref="B240:B244"/>
    <mergeCell ref="E240:E244"/>
    <mergeCell ref="A246:A247"/>
    <mergeCell ref="B246:B247"/>
    <mergeCell ref="E246:E247"/>
    <mergeCell ref="A254:A256"/>
    <mergeCell ref="B254:B256"/>
    <mergeCell ref="E254:E256"/>
    <mergeCell ref="A257:A260"/>
    <mergeCell ref="B257:B260"/>
    <mergeCell ref="E257:E260"/>
    <mergeCell ref="A261:A263"/>
    <mergeCell ref="B261:B263"/>
    <mergeCell ref="E261:E263"/>
    <mergeCell ref="A287:C287"/>
  </mergeCells>
  <pageMargins left="0.7" right="0.7" top="0.75" bottom="0.75" header="0.3" footer="0.3"/>
  <pageSetup paperSize="9" scale="9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8"/>
  <sheetViews>
    <sheetView topLeftCell="B7" zoomScaleNormal="100" workbookViewId="0">
      <selection activeCell="J89" sqref="J89"/>
    </sheetView>
  </sheetViews>
  <sheetFormatPr defaultRowHeight="15" x14ac:dyDescent="0.25"/>
  <cols>
    <col min="1" max="1" width="4" customWidth="1"/>
    <col min="2" max="2" width="37.7109375" style="143" customWidth="1"/>
    <col min="16" max="16" width="13.28515625" customWidth="1"/>
  </cols>
  <sheetData>
    <row r="1" spans="1:18" ht="18" customHeight="1" x14ac:dyDescent="0.25">
      <c r="A1" s="516" t="s">
        <v>239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70"/>
      <c r="R1" s="70"/>
    </row>
    <row r="2" spans="1:18" ht="21" x14ac:dyDescent="0.35">
      <c r="Q2" s="483"/>
      <c r="R2" s="483"/>
    </row>
    <row r="3" spans="1:18" ht="16.5" thickBot="1" x14ac:dyDescent="0.3">
      <c r="B3" s="112" t="s">
        <v>576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71"/>
      <c r="Q3" s="71"/>
      <c r="R3" s="71"/>
    </row>
    <row r="4" spans="1:18" ht="15.75" x14ac:dyDescent="0.25">
      <c r="A4" s="519"/>
      <c r="B4" s="521" t="s">
        <v>1</v>
      </c>
      <c r="C4" s="523" t="s">
        <v>2</v>
      </c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12" t="s">
        <v>462</v>
      </c>
      <c r="Q4" s="513"/>
      <c r="R4" s="75"/>
    </row>
    <row r="5" spans="1:18" ht="26.25" thickBot="1" x14ac:dyDescent="0.3">
      <c r="A5" s="520"/>
      <c r="B5" s="522"/>
      <c r="C5" s="172">
        <v>0.3</v>
      </c>
      <c r="D5" s="138">
        <v>0.4</v>
      </c>
      <c r="E5" s="138">
        <v>0.5</v>
      </c>
      <c r="F5" s="138">
        <v>0.6</v>
      </c>
      <c r="G5" s="138">
        <v>0.7</v>
      </c>
      <c r="H5" s="138">
        <v>0.8</v>
      </c>
      <c r="I5" s="138">
        <v>0.9</v>
      </c>
      <c r="J5" s="138">
        <v>1</v>
      </c>
      <c r="K5" s="138">
        <v>1.1000000000000001</v>
      </c>
      <c r="L5" s="138">
        <v>1.2</v>
      </c>
      <c r="M5" s="138">
        <v>1.3</v>
      </c>
      <c r="N5" s="139">
        <v>1.4</v>
      </c>
      <c r="O5" s="139">
        <v>1.5</v>
      </c>
      <c r="P5" s="388" t="s">
        <v>463</v>
      </c>
      <c r="Q5" s="389" t="s">
        <v>464</v>
      </c>
      <c r="R5" s="74"/>
    </row>
    <row r="6" spans="1:18" ht="32.25" thickBot="1" x14ac:dyDescent="0.3">
      <c r="A6" s="224">
        <v>0</v>
      </c>
      <c r="B6" s="223" t="s">
        <v>282</v>
      </c>
      <c r="C6" s="149">
        <f>J6*0.3</f>
        <v>376.5</v>
      </c>
      <c r="D6" s="149">
        <f>J6*0.4</f>
        <v>502</v>
      </c>
      <c r="E6" s="149">
        <f>J6*0.5</f>
        <v>627.5</v>
      </c>
      <c r="F6" s="149">
        <f>J6*0.6</f>
        <v>753</v>
      </c>
      <c r="G6" s="149">
        <f>J6*0.7</f>
        <v>878.5</v>
      </c>
      <c r="H6" s="149">
        <f>J6*0.8</f>
        <v>1004</v>
      </c>
      <c r="I6" s="149">
        <f>J6*0.9</f>
        <v>1129.5</v>
      </c>
      <c r="J6" s="378">
        <v>1255</v>
      </c>
      <c r="K6" s="149">
        <f>J6*1.1</f>
        <v>1380.5</v>
      </c>
      <c r="L6" s="149">
        <f>J6*1.2</f>
        <v>1506</v>
      </c>
      <c r="M6" s="149">
        <f>J6*1.3</f>
        <v>1631.5</v>
      </c>
      <c r="N6" s="150">
        <f>J6*1.4</f>
        <v>1757</v>
      </c>
      <c r="O6" s="150">
        <f>J6*1.5</f>
        <v>1882.5</v>
      </c>
      <c r="P6" s="178">
        <v>180</v>
      </c>
      <c r="Q6" s="151">
        <v>180</v>
      </c>
      <c r="R6" s="11"/>
    </row>
    <row r="7" spans="1:18" ht="15.75" x14ac:dyDescent="0.25">
      <c r="A7" s="526">
        <v>1</v>
      </c>
      <c r="B7" s="225" t="s">
        <v>283</v>
      </c>
      <c r="C7" s="131">
        <f>J7*0.3</f>
        <v>433.5</v>
      </c>
      <c r="D7" s="131">
        <f>J7*0.4</f>
        <v>578</v>
      </c>
      <c r="E7" s="131">
        <f>J7*0.5</f>
        <v>722.5</v>
      </c>
      <c r="F7" s="131">
        <f>J7*0.6</f>
        <v>867</v>
      </c>
      <c r="G7" s="131">
        <f>J7*0.7</f>
        <v>1011.4999999999999</v>
      </c>
      <c r="H7" s="131">
        <f>J7*0.8</f>
        <v>1156</v>
      </c>
      <c r="I7" s="131">
        <f>J7*0.9</f>
        <v>1300.5</v>
      </c>
      <c r="J7" s="131">
        <v>1445</v>
      </c>
      <c r="K7" s="131">
        <f>J7*1.1</f>
        <v>1589.5000000000002</v>
      </c>
      <c r="L7" s="131">
        <f>J7*1.2</f>
        <v>1734</v>
      </c>
      <c r="M7" s="131">
        <f>J7*1.3</f>
        <v>1878.5</v>
      </c>
      <c r="N7" s="132">
        <f>J7*1.4</f>
        <v>2022.9999999999998</v>
      </c>
      <c r="O7" s="132">
        <f>J7*1.5</f>
        <v>2167.5</v>
      </c>
      <c r="P7" s="179">
        <v>180</v>
      </c>
      <c r="Q7" s="152">
        <v>180</v>
      </c>
      <c r="R7" s="11"/>
    </row>
    <row r="8" spans="1:18" ht="15.75" x14ac:dyDescent="0.25">
      <c r="A8" s="527"/>
      <c r="B8" s="226" t="s">
        <v>284</v>
      </c>
      <c r="C8" s="118">
        <f t="shared" ref="C8:C13" si="0">J8*0.3</f>
        <v>433.5</v>
      </c>
      <c r="D8" s="118">
        <f t="shared" ref="D8:D13" si="1">J8*0.4</f>
        <v>578</v>
      </c>
      <c r="E8" s="118">
        <f t="shared" ref="E8:E13" si="2">J8*0.5</f>
        <v>722.5</v>
      </c>
      <c r="F8" s="118">
        <f t="shared" ref="F8:F13" si="3">J8*0.6</f>
        <v>867</v>
      </c>
      <c r="G8" s="118">
        <f t="shared" ref="G8:G13" si="4">J8*0.7</f>
        <v>1011.4999999999999</v>
      </c>
      <c r="H8" s="118">
        <f t="shared" ref="H8:H13" si="5">J8*0.8</f>
        <v>1156</v>
      </c>
      <c r="I8" s="118">
        <f t="shared" ref="I8:I13" si="6">J8*0.9</f>
        <v>1300.5</v>
      </c>
      <c r="J8" s="379">
        <v>1445</v>
      </c>
      <c r="K8" s="118">
        <f t="shared" ref="K8:K13" si="7">J8*1.1</f>
        <v>1589.5000000000002</v>
      </c>
      <c r="L8" s="118">
        <f t="shared" ref="L8:L13" si="8">J8*1.2</f>
        <v>1734</v>
      </c>
      <c r="M8" s="118">
        <f t="shared" ref="M8:M13" si="9">J8*1.3</f>
        <v>1878.5</v>
      </c>
      <c r="N8" s="119">
        <f t="shared" ref="N8:N13" si="10">J8*1.4</f>
        <v>2022.9999999999998</v>
      </c>
      <c r="O8" s="119">
        <f t="shared" ref="O8:O13" si="11">J8*1.5</f>
        <v>2167.5</v>
      </c>
      <c r="P8" s="180">
        <v>180</v>
      </c>
      <c r="Q8" s="134">
        <v>180</v>
      </c>
      <c r="R8" s="11"/>
    </row>
    <row r="9" spans="1:18" ht="15.75" x14ac:dyDescent="0.25">
      <c r="A9" s="527"/>
      <c r="B9" s="226" t="s">
        <v>285</v>
      </c>
      <c r="C9" s="118">
        <f>J9*0.3</f>
        <v>433.5</v>
      </c>
      <c r="D9" s="118">
        <f t="shared" si="1"/>
        <v>578</v>
      </c>
      <c r="E9" s="118">
        <f t="shared" si="2"/>
        <v>722.5</v>
      </c>
      <c r="F9" s="118">
        <f t="shared" si="3"/>
        <v>867</v>
      </c>
      <c r="G9" s="118">
        <f t="shared" si="4"/>
        <v>1011.4999999999999</v>
      </c>
      <c r="H9" s="118">
        <f t="shared" si="5"/>
        <v>1156</v>
      </c>
      <c r="I9" s="118">
        <f t="shared" si="6"/>
        <v>1300.5</v>
      </c>
      <c r="J9" s="391">
        <v>1445</v>
      </c>
      <c r="K9" s="118">
        <f t="shared" si="7"/>
        <v>1589.5000000000002</v>
      </c>
      <c r="L9" s="118">
        <f t="shared" si="8"/>
        <v>1734</v>
      </c>
      <c r="M9" s="118">
        <f t="shared" si="9"/>
        <v>1878.5</v>
      </c>
      <c r="N9" s="119">
        <f t="shared" si="10"/>
        <v>2022.9999999999998</v>
      </c>
      <c r="O9" s="119">
        <f t="shared" si="11"/>
        <v>2167.5</v>
      </c>
      <c r="P9" s="180">
        <v>180</v>
      </c>
      <c r="Q9" s="134">
        <v>180</v>
      </c>
      <c r="R9" s="11"/>
    </row>
    <row r="10" spans="1:18" ht="15.75" x14ac:dyDescent="0.25">
      <c r="A10" s="527"/>
      <c r="B10" s="226" t="s">
        <v>286</v>
      </c>
      <c r="C10" s="118">
        <f t="shared" si="0"/>
        <v>433.5</v>
      </c>
      <c r="D10" s="118">
        <f t="shared" si="1"/>
        <v>578</v>
      </c>
      <c r="E10" s="118">
        <f t="shared" si="2"/>
        <v>722.5</v>
      </c>
      <c r="F10" s="118">
        <f t="shared" si="3"/>
        <v>867</v>
      </c>
      <c r="G10" s="118">
        <f t="shared" si="4"/>
        <v>1011.4999999999999</v>
      </c>
      <c r="H10" s="118">
        <f t="shared" si="5"/>
        <v>1156</v>
      </c>
      <c r="I10" s="118">
        <f t="shared" si="6"/>
        <v>1300.5</v>
      </c>
      <c r="J10" s="391">
        <v>1445</v>
      </c>
      <c r="K10" s="118">
        <f t="shared" si="7"/>
        <v>1589.5000000000002</v>
      </c>
      <c r="L10" s="118">
        <f t="shared" si="8"/>
        <v>1734</v>
      </c>
      <c r="M10" s="118">
        <f t="shared" si="9"/>
        <v>1878.5</v>
      </c>
      <c r="N10" s="119">
        <f t="shared" si="10"/>
        <v>2022.9999999999998</v>
      </c>
      <c r="O10" s="119">
        <f t="shared" si="11"/>
        <v>2167.5</v>
      </c>
      <c r="P10" s="180">
        <v>180</v>
      </c>
      <c r="Q10" s="134">
        <v>180</v>
      </c>
      <c r="R10" s="11"/>
    </row>
    <row r="11" spans="1:18" ht="15.75" x14ac:dyDescent="0.25">
      <c r="A11" s="527"/>
      <c r="B11" s="226" t="s">
        <v>287</v>
      </c>
      <c r="C11" s="118">
        <f t="shared" si="0"/>
        <v>433.5</v>
      </c>
      <c r="D11" s="118">
        <f t="shared" si="1"/>
        <v>578</v>
      </c>
      <c r="E11" s="118">
        <f t="shared" si="2"/>
        <v>722.5</v>
      </c>
      <c r="F11" s="118">
        <f t="shared" si="3"/>
        <v>867</v>
      </c>
      <c r="G11" s="118">
        <f t="shared" si="4"/>
        <v>1011.4999999999999</v>
      </c>
      <c r="H11" s="118">
        <f t="shared" si="5"/>
        <v>1156</v>
      </c>
      <c r="I11" s="118">
        <f t="shared" si="6"/>
        <v>1300.5</v>
      </c>
      <c r="J11" s="391">
        <v>1445</v>
      </c>
      <c r="K11" s="118">
        <f t="shared" si="7"/>
        <v>1589.5000000000002</v>
      </c>
      <c r="L11" s="118">
        <f t="shared" si="8"/>
        <v>1734</v>
      </c>
      <c r="M11" s="118">
        <f t="shared" si="9"/>
        <v>1878.5</v>
      </c>
      <c r="N11" s="119">
        <f t="shared" si="10"/>
        <v>2022.9999999999998</v>
      </c>
      <c r="O11" s="119">
        <f t="shared" si="11"/>
        <v>2167.5</v>
      </c>
      <c r="P11" s="180">
        <v>180</v>
      </c>
      <c r="Q11" s="134">
        <v>180</v>
      </c>
      <c r="R11" s="11"/>
    </row>
    <row r="12" spans="1:18" ht="15.75" x14ac:dyDescent="0.25">
      <c r="A12" s="527"/>
      <c r="B12" s="226" t="s">
        <v>459</v>
      </c>
      <c r="C12" s="118">
        <f t="shared" si="0"/>
        <v>433.5</v>
      </c>
      <c r="D12" s="118">
        <f t="shared" si="1"/>
        <v>578</v>
      </c>
      <c r="E12" s="118">
        <f t="shared" si="2"/>
        <v>722.5</v>
      </c>
      <c r="F12" s="118">
        <f t="shared" si="3"/>
        <v>867</v>
      </c>
      <c r="G12" s="118">
        <f t="shared" si="4"/>
        <v>1011.4999999999999</v>
      </c>
      <c r="H12" s="118">
        <f t="shared" si="5"/>
        <v>1156</v>
      </c>
      <c r="I12" s="118">
        <f t="shared" si="6"/>
        <v>1300.5</v>
      </c>
      <c r="J12" s="391">
        <v>1445</v>
      </c>
      <c r="K12" s="118">
        <f t="shared" si="7"/>
        <v>1589.5000000000002</v>
      </c>
      <c r="L12" s="118">
        <f t="shared" si="8"/>
        <v>1734</v>
      </c>
      <c r="M12" s="118">
        <f t="shared" si="9"/>
        <v>1878.5</v>
      </c>
      <c r="N12" s="119">
        <f t="shared" si="10"/>
        <v>2022.9999999999998</v>
      </c>
      <c r="O12" s="119">
        <f t="shared" si="11"/>
        <v>2167.5</v>
      </c>
      <c r="P12" s="181">
        <v>180</v>
      </c>
      <c r="Q12" s="136">
        <v>180</v>
      </c>
      <c r="R12" s="11"/>
    </row>
    <row r="13" spans="1:18" ht="15.75" x14ac:dyDescent="0.25">
      <c r="A13" s="527"/>
      <c r="B13" s="226" t="s">
        <v>288</v>
      </c>
      <c r="C13" s="118">
        <f t="shared" si="0"/>
        <v>433.5</v>
      </c>
      <c r="D13" s="118">
        <f t="shared" si="1"/>
        <v>578</v>
      </c>
      <c r="E13" s="118">
        <f t="shared" si="2"/>
        <v>722.5</v>
      </c>
      <c r="F13" s="118">
        <f t="shared" si="3"/>
        <v>867</v>
      </c>
      <c r="G13" s="118">
        <f t="shared" si="4"/>
        <v>1011.4999999999999</v>
      </c>
      <c r="H13" s="118">
        <f t="shared" si="5"/>
        <v>1156</v>
      </c>
      <c r="I13" s="118">
        <f t="shared" si="6"/>
        <v>1300.5</v>
      </c>
      <c r="J13" s="391">
        <v>1445</v>
      </c>
      <c r="K13" s="118">
        <f t="shared" si="7"/>
        <v>1589.5000000000002</v>
      </c>
      <c r="L13" s="118">
        <f t="shared" si="8"/>
        <v>1734</v>
      </c>
      <c r="M13" s="118">
        <f t="shared" si="9"/>
        <v>1878.5</v>
      </c>
      <c r="N13" s="119">
        <f t="shared" si="10"/>
        <v>2022.9999999999998</v>
      </c>
      <c r="O13" s="119">
        <f t="shared" si="11"/>
        <v>2167.5</v>
      </c>
      <c r="P13" s="180">
        <v>180</v>
      </c>
      <c r="Q13" s="153">
        <v>180</v>
      </c>
      <c r="R13" s="11"/>
    </row>
    <row r="14" spans="1:18" ht="15.75" x14ac:dyDescent="0.25">
      <c r="A14" s="527"/>
      <c r="B14" s="226" t="s">
        <v>3</v>
      </c>
      <c r="C14" s="118">
        <f>J14*0.3</f>
        <v>433.5</v>
      </c>
      <c r="D14" s="118">
        <f t="shared" ref="D14:D27" si="12">J14*0.4</f>
        <v>578</v>
      </c>
      <c r="E14" s="118">
        <f t="shared" ref="E14:E88" si="13">J14*0.5</f>
        <v>722.5</v>
      </c>
      <c r="F14" s="118">
        <f t="shared" ref="F14:F88" si="14">J14*0.6</f>
        <v>867</v>
      </c>
      <c r="G14" s="118">
        <f t="shared" ref="G14:G88" si="15">J14*0.7</f>
        <v>1011.4999999999999</v>
      </c>
      <c r="H14" s="118">
        <f t="shared" ref="H14:H88" si="16">J14*0.8</f>
        <v>1156</v>
      </c>
      <c r="I14" s="118">
        <f t="shared" ref="I14:I88" si="17">J14*0.9</f>
        <v>1300.5</v>
      </c>
      <c r="J14" s="391">
        <v>1445</v>
      </c>
      <c r="K14" s="118">
        <f t="shared" ref="K14:K88" si="18">J14*1.1</f>
        <v>1589.5000000000002</v>
      </c>
      <c r="L14" s="118">
        <f t="shared" ref="L14:L88" si="19">J14*1.2</f>
        <v>1734</v>
      </c>
      <c r="M14" s="118">
        <f t="shared" ref="M14:M88" si="20">J14*1.3</f>
        <v>1878.5</v>
      </c>
      <c r="N14" s="119">
        <f t="shared" ref="N14:N88" si="21">J14*1.4</f>
        <v>2022.9999999999998</v>
      </c>
      <c r="O14" s="119">
        <f t="shared" ref="O14:O88" si="22">J14*1.5</f>
        <v>2167.5</v>
      </c>
      <c r="P14" s="181">
        <v>180</v>
      </c>
      <c r="Q14" s="136">
        <v>220</v>
      </c>
      <c r="R14" s="11"/>
    </row>
    <row r="15" spans="1:18" ht="16.5" thickBot="1" x14ac:dyDescent="0.3">
      <c r="A15" s="528"/>
      <c r="B15" s="227" t="s">
        <v>4</v>
      </c>
      <c r="C15" s="138">
        <f>J15*0.3</f>
        <v>433.5</v>
      </c>
      <c r="D15" s="138">
        <f t="shared" si="12"/>
        <v>578</v>
      </c>
      <c r="E15" s="138">
        <f t="shared" si="13"/>
        <v>722.5</v>
      </c>
      <c r="F15" s="138">
        <f t="shared" si="14"/>
        <v>867</v>
      </c>
      <c r="G15" s="138">
        <f t="shared" si="15"/>
        <v>1011.4999999999999</v>
      </c>
      <c r="H15" s="138">
        <f t="shared" si="16"/>
        <v>1156</v>
      </c>
      <c r="I15" s="138">
        <f t="shared" si="17"/>
        <v>1300.5</v>
      </c>
      <c r="J15" s="391">
        <v>1445</v>
      </c>
      <c r="K15" s="138">
        <f t="shared" si="18"/>
        <v>1589.5000000000002</v>
      </c>
      <c r="L15" s="138">
        <f t="shared" si="19"/>
        <v>1734</v>
      </c>
      <c r="M15" s="138">
        <f t="shared" si="20"/>
        <v>1878.5</v>
      </c>
      <c r="N15" s="139">
        <f t="shared" si="21"/>
        <v>2022.9999999999998</v>
      </c>
      <c r="O15" s="139">
        <f t="shared" si="22"/>
        <v>2167.5</v>
      </c>
      <c r="P15" s="182">
        <v>200</v>
      </c>
      <c r="Q15" s="154">
        <v>220</v>
      </c>
      <c r="R15" s="11"/>
    </row>
    <row r="16" spans="1:18" ht="16.5" thickBot="1" x14ac:dyDescent="0.3">
      <c r="A16" s="537">
        <v>2</v>
      </c>
      <c r="B16" s="141" t="s">
        <v>289</v>
      </c>
      <c r="C16" s="131">
        <f t="shared" ref="C16:C27" si="23">J16*0.3</f>
        <v>529.5</v>
      </c>
      <c r="D16" s="131">
        <f t="shared" si="12"/>
        <v>706</v>
      </c>
      <c r="E16" s="131">
        <f t="shared" si="13"/>
        <v>882.5</v>
      </c>
      <c r="F16" s="131">
        <f t="shared" si="14"/>
        <v>1059</v>
      </c>
      <c r="G16" s="131">
        <f t="shared" si="15"/>
        <v>1235.5</v>
      </c>
      <c r="H16" s="131">
        <f t="shared" si="16"/>
        <v>1412</v>
      </c>
      <c r="I16" s="131">
        <f t="shared" si="17"/>
        <v>1588.5</v>
      </c>
      <c r="J16" s="131">
        <v>1765</v>
      </c>
      <c r="K16" s="131">
        <f t="shared" si="18"/>
        <v>1941.5000000000002</v>
      </c>
      <c r="L16" s="131">
        <f t="shared" si="19"/>
        <v>2118</v>
      </c>
      <c r="M16" s="131">
        <f t="shared" si="20"/>
        <v>2294.5</v>
      </c>
      <c r="N16" s="132">
        <f t="shared" si="21"/>
        <v>2471</v>
      </c>
      <c r="O16" s="132">
        <f t="shared" si="22"/>
        <v>2647.5</v>
      </c>
      <c r="P16" s="179">
        <v>180</v>
      </c>
      <c r="Q16" s="152">
        <v>180</v>
      </c>
      <c r="R16" s="11"/>
    </row>
    <row r="17" spans="1:18" ht="16.5" thickBot="1" x14ac:dyDescent="0.3">
      <c r="A17" s="538"/>
      <c r="B17" s="135" t="s">
        <v>290</v>
      </c>
      <c r="C17" s="118">
        <f t="shared" si="23"/>
        <v>529.5</v>
      </c>
      <c r="D17" s="118">
        <f t="shared" si="12"/>
        <v>706</v>
      </c>
      <c r="E17" s="118">
        <f t="shared" si="13"/>
        <v>882.5</v>
      </c>
      <c r="F17" s="118">
        <f t="shared" si="14"/>
        <v>1059</v>
      </c>
      <c r="G17" s="118">
        <f t="shared" si="15"/>
        <v>1235.5</v>
      </c>
      <c r="H17" s="118">
        <f t="shared" si="16"/>
        <v>1412</v>
      </c>
      <c r="I17" s="118">
        <f t="shared" si="17"/>
        <v>1588.5</v>
      </c>
      <c r="J17" s="131">
        <v>1765</v>
      </c>
      <c r="K17" s="118">
        <f t="shared" si="18"/>
        <v>1941.5000000000002</v>
      </c>
      <c r="L17" s="118">
        <f t="shared" si="19"/>
        <v>2118</v>
      </c>
      <c r="M17" s="118">
        <f t="shared" si="20"/>
        <v>2294.5</v>
      </c>
      <c r="N17" s="119">
        <f t="shared" si="21"/>
        <v>2471</v>
      </c>
      <c r="O17" s="119">
        <f t="shared" si="22"/>
        <v>2647.5</v>
      </c>
      <c r="P17" s="181">
        <v>180</v>
      </c>
      <c r="Q17" s="136">
        <v>180</v>
      </c>
      <c r="R17" s="11"/>
    </row>
    <row r="18" spans="1:18" ht="16.5" thickBot="1" x14ac:dyDescent="0.3">
      <c r="A18" s="538"/>
      <c r="B18" s="135" t="s">
        <v>460</v>
      </c>
      <c r="C18" s="118">
        <f t="shared" si="23"/>
        <v>529.5</v>
      </c>
      <c r="D18" s="118">
        <f t="shared" si="12"/>
        <v>706</v>
      </c>
      <c r="E18" s="118">
        <f t="shared" si="13"/>
        <v>882.5</v>
      </c>
      <c r="F18" s="118">
        <f t="shared" si="14"/>
        <v>1059</v>
      </c>
      <c r="G18" s="118">
        <f t="shared" si="15"/>
        <v>1235.5</v>
      </c>
      <c r="H18" s="118">
        <f t="shared" si="16"/>
        <v>1412</v>
      </c>
      <c r="I18" s="118">
        <f t="shared" si="17"/>
        <v>1588.5</v>
      </c>
      <c r="J18" s="131">
        <v>1765</v>
      </c>
      <c r="K18" s="118">
        <f t="shared" si="18"/>
        <v>1941.5000000000002</v>
      </c>
      <c r="L18" s="118">
        <f t="shared" si="19"/>
        <v>2118</v>
      </c>
      <c r="M18" s="118">
        <f t="shared" si="20"/>
        <v>2294.5</v>
      </c>
      <c r="N18" s="119">
        <f t="shared" si="21"/>
        <v>2471</v>
      </c>
      <c r="O18" s="119">
        <f t="shared" si="22"/>
        <v>2647.5</v>
      </c>
      <c r="P18" s="181">
        <v>180</v>
      </c>
      <c r="Q18" s="136">
        <v>180</v>
      </c>
      <c r="R18" s="11"/>
    </row>
    <row r="19" spans="1:18" ht="16.5" thickBot="1" x14ac:dyDescent="0.3">
      <c r="A19" s="538"/>
      <c r="B19" s="135" t="s">
        <v>291</v>
      </c>
      <c r="C19" s="118">
        <f t="shared" si="23"/>
        <v>529.5</v>
      </c>
      <c r="D19" s="118">
        <f t="shared" si="12"/>
        <v>706</v>
      </c>
      <c r="E19" s="118">
        <f t="shared" si="13"/>
        <v>882.5</v>
      </c>
      <c r="F19" s="118">
        <f t="shared" si="14"/>
        <v>1059</v>
      </c>
      <c r="G19" s="118">
        <f t="shared" si="15"/>
        <v>1235.5</v>
      </c>
      <c r="H19" s="118">
        <f t="shared" si="16"/>
        <v>1412</v>
      </c>
      <c r="I19" s="118">
        <f t="shared" si="17"/>
        <v>1588.5</v>
      </c>
      <c r="J19" s="131">
        <v>1765</v>
      </c>
      <c r="K19" s="118">
        <f t="shared" si="18"/>
        <v>1941.5000000000002</v>
      </c>
      <c r="L19" s="118">
        <f t="shared" si="19"/>
        <v>2118</v>
      </c>
      <c r="M19" s="118">
        <f t="shared" si="20"/>
        <v>2294.5</v>
      </c>
      <c r="N19" s="119">
        <f t="shared" si="21"/>
        <v>2471</v>
      </c>
      <c r="O19" s="119">
        <f t="shared" si="22"/>
        <v>2647.5</v>
      </c>
      <c r="P19" s="181">
        <v>180</v>
      </c>
      <c r="Q19" s="136">
        <v>220</v>
      </c>
      <c r="R19" s="11"/>
    </row>
    <row r="20" spans="1:18" ht="16.5" thickBot="1" x14ac:dyDescent="0.3">
      <c r="A20" s="538"/>
      <c r="B20" s="135" t="s">
        <v>292</v>
      </c>
      <c r="C20" s="118">
        <f t="shared" si="23"/>
        <v>529.5</v>
      </c>
      <c r="D20" s="118">
        <f t="shared" si="12"/>
        <v>706</v>
      </c>
      <c r="E20" s="118">
        <f t="shared" si="13"/>
        <v>882.5</v>
      </c>
      <c r="F20" s="118">
        <f t="shared" si="14"/>
        <v>1059</v>
      </c>
      <c r="G20" s="118">
        <f t="shared" si="15"/>
        <v>1235.5</v>
      </c>
      <c r="H20" s="118">
        <f t="shared" si="16"/>
        <v>1412</v>
      </c>
      <c r="I20" s="118">
        <f t="shared" si="17"/>
        <v>1588.5</v>
      </c>
      <c r="J20" s="131">
        <v>1765</v>
      </c>
      <c r="K20" s="118">
        <f t="shared" si="18"/>
        <v>1941.5000000000002</v>
      </c>
      <c r="L20" s="118">
        <f t="shared" si="19"/>
        <v>2118</v>
      </c>
      <c r="M20" s="118">
        <f t="shared" si="20"/>
        <v>2294.5</v>
      </c>
      <c r="N20" s="119">
        <f t="shared" si="21"/>
        <v>2471</v>
      </c>
      <c r="O20" s="119">
        <f t="shared" si="22"/>
        <v>2647.5</v>
      </c>
      <c r="P20" s="180">
        <v>180</v>
      </c>
      <c r="Q20" s="134">
        <v>180</v>
      </c>
      <c r="R20" s="11"/>
    </row>
    <row r="21" spans="1:18" ht="16.5" thickBot="1" x14ac:dyDescent="0.3">
      <c r="A21" s="538"/>
      <c r="B21" s="135" t="s">
        <v>5</v>
      </c>
      <c r="C21" s="118">
        <f t="shared" si="23"/>
        <v>529.5</v>
      </c>
      <c r="D21" s="118">
        <f t="shared" si="12"/>
        <v>706</v>
      </c>
      <c r="E21" s="118">
        <f t="shared" si="13"/>
        <v>882.5</v>
      </c>
      <c r="F21" s="118">
        <f t="shared" si="14"/>
        <v>1059</v>
      </c>
      <c r="G21" s="118">
        <f t="shared" si="15"/>
        <v>1235.5</v>
      </c>
      <c r="H21" s="118">
        <f t="shared" si="16"/>
        <v>1412</v>
      </c>
      <c r="I21" s="118">
        <f t="shared" si="17"/>
        <v>1588.5</v>
      </c>
      <c r="J21" s="131">
        <v>1765</v>
      </c>
      <c r="K21" s="118">
        <f t="shared" si="18"/>
        <v>1941.5000000000002</v>
      </c>
      <c r="L21" s="118">
        <f t="shared" si="19"/>
        <v>2118</v>
      </c>
      <c r="M21" s="118">
        <f t="shared" si="20"/>
        <v>2294.5</v>
      </c>
      <c r="N21" s="119">
        <f t="shared" si="21"/>
        <v>2471</v>
      </c>
      <c r="O21" s="119">
        <f t="shared" si="22"/>
        <v>2647.5</v>
      </c>
      <c r="P21" s="181">
        <v>180</v>
      </c>
      <c r="Q21" s="136">
        <v>220</v>
      </c>
      <c r="R21" s="11"/>
    </row>
    <row r="22" spans="1:18" ht="16.5" thickBot="1" x14ac:dyDescent="0.3">
      <c r="A22" s="538"/>
      <c r="B22" s="135" t="s">
        <v>293</v>
      </c>
      <c r="C22" s="118">
        <f t="shared" si="23"/>
        <v>529.5</v>
      </c>
      <c r="D22" s="118">
        <f t="shared" si="12"/>
        <v>706</v>
      </c>
      <c r="E22" s="118">
        <f t="shared" si="13"/>
        <v>882.5</v>
      </c>
      <c r="F22" s="118">
        <f t="shared" si="14"/>
        <v>1059</v>
      </c>
      <c r="G22" s="118">
        <f t="shared" si="15"/>
        <v>1235.5</v>
      </c>
      <c r="H22" s="118">
        <f t="shared" si="16"/>
        <v>1412</v>
      </c>
      <c r="I22" s="118">
        <f t="shared" si="17"/>
        <v>1588.5</v>
      </c>
      <c r="J22" s="131">
        <v>1765</v>
      </c>
      <c r="K22" s="118">
        <f t="shared" si="18"/>
        <v>1941.5000000000002</v>
      </c>
      <c r="L22" s="118">
        <f t="shared" si="19"/>
        <v>2118</v>
      </c>
      <c r="M22" s="118">
        <f t="shared" si="20"/>
        <v>2294.5</v>
      </c>
      <c r="N22" s="119">
        <f t="shared" si="21"/>
        <v>2471</v>
      </c>
      <c r="O22" s="119">
        <f t="shared" si="22"/>
        <v>2647.5</v>
      </c>
      <c r="P22" s="180">
        <v>178</v>
      </c>
      <c r="Q22" s="134">
        <v>180</v>
      </c>
      <c r="R22" s="11"/>
    </row>
    <row r="23" spans="1:18" ht="16.5" thickBot="1" x14ac:dyDescent="0.3">
      <c r="A23" s="538"/>
      <c r="B23" s="135" t="s">
        <v>294</v>
      </c>
      <c r="C23" s="118">
        <f t="shared" si="23"/>
        <v>529.5</v>
      </c>
      <c r="D23" s="118">
        <f t="shared" si="12"/>
        <v>706</v>
      </c>
      <c r="E23" s="118">
        <f t="shared" si="13"/>
        <v>882.5</v>
      </c>
      <c r="F23" s="118">
        <f t="shared" si="14"/>
        <v>1059</v>
      </c>
      <c r="G23" s="118">
        <f t="shared" si="15"/>
        <v>1235.5</v>
      </c>
      <c r="H23" s="118">
        <f t="shared" si="16"/>
        <v>1412</v>
      </c>
      <c r="I23" s="118">
        <f t="shared" si="17"/>
        <v>1588.5</v>
      </c>
      <c r="J23" s="131">
        <v>1765</v>
      </c>
      <c r="K23" s="118">
        <f t="shared" si="18"/>
        <v>1941.5000000000002</v>
      </c>
      <c r="L23" s="118">
        <f t="shared" si="19"/>
        <v>2118</v>
      </c>
      <c r="M23" s="118">
        <f t="shared" si="20"/>
        <v>2294.5</v>
      </c>
      <c r="N23" s="119">
        <f t="shared" si="21"/>
        <v>2471</v>
      </c>
      <c r="O23" s="119">
        <f t="shared" si="22"/>
        <v>2647.5</v>
      </c>
      <c r="P23" s="180">
        <v>180</v>
      </c>
      <c r="Q23" s="134">
        <v>180</v>
      </c>
      <c r="R23" s="11"/>
    </row>
    <row r="24" spans="1:18" ht="16.5" thickBot="1" x14ac:dyDescent="0.3">
      <c r="A24" s="538"/>
      <c r="B24" s="135" t="s">
        <v>295</v>
      </c>
      <c r="C24" s="118">
        <f t="shared" si="23"/>
        <v>529.5</v>
      </c>
      <c r="D24" s="118">
        <f t="shared" si="12"/>
        <v>706</v>
      </c>
      <c r="E24" s="118">
        <f t="shared" si="13"/>
        <v>882.5</v>
      </c>
      <c r="F24" s="118">
        <f t="shared" si="14"/>
        <v>1059</v>
      </c>
      <c r="G24" s="118">
        <f t="shared" si="15"/>
        <v>1235.5</v>
      </c>
      <c r="H24" s="118">
        <f t="shared" si="16"/>
        <v>1412</v>
      </c>
      <c r="I24" s="118">
        <f t="shared" si="17"/>
        <v>1588.5</v>
      </c>
      <c r="J24" s="131">
        <v>1765</v>
      </c>
      <c r="K24" s="118">
        <f t="shared" si="18"/>
        <v>1941.5000000000002</v>
      </c>
      <c r="L24" s="118">
        <f t="shared" si="19"/>
        <v>2118</v>
      </c>
      <c r="M24" s="118">
        <f t="shared" si="20"/>
        <v>2294.5</v>
      </c>
      <c r="N24" s="119">
        <f t="shared" si="21"/>
        <v>2471</v>
      </c>
      <c r="O24" s="119">
        <f t="shared" si="22"/>
        <v>2647.5</v>
      </c>
      <c r="P24" s="180">
        <v>180</v>
      </c>
      <c r="Q24" s="134">
        <v>180</v>
      </c>
      <c r="R24" s="11"/>
    </row>
    <row r="25" spans="1:18" ht="16.5" thickBot="1" x14ac:dyDescent="0.3">
      <c r="A25" s="538"/>
      <c r="B25" s="135" t="s">
        <v>296</v>
      </c>
      <c r="C25" s="118">
        <f t="shared" si="23"/>
        <v>529.5</v>
      </c>
      <c r="D25" s="118">
        <f t="shared" si="12"/>
        <v>706</v>
      </c>
      <c r="E25" s="118">
        <f t="shared" si="13"/>
        <v>882.5</v>
      </c>
      <c r="F25" s="118">
        <f t="shared" si="14"/>
        <v>1059</v>
      </c>
      <c r="G25" s="118">
        <f t="shared" si="15"/>
        <v>1235.5</v>
      </c>
      <c r="H25" s="118">
        <f t="shared" si="16"/>
        <v>1412</v>
      </c>
      <c r="I25" s="118">
        <f t="shared" si="17"/>
        <v>1588.5</v>
      </c>
      <c r="J25" s="131">
        <v>1765</v>
      </c>
      <c r="K25" s="118">
        <f t="shared" si="18"/>
        <v>1941.5000000000002</v>
      </c>
      <c r="L25" s="118">
        <f t="shared" si="19"/>
        <v>2118</v>
      </c>
      <c r="M25" s="118">
        <f t="shared" si="20"/>
        <v>2294.5</v>
      </c>
      <c r="N25" s="119">
        <f t="shared" si="21"/>
        <v>2471</v>
      </c>
      <c r="O25" s="119">
        <f t="shared" si="22"/>
        <v>2647.5</v>
      </c>
      <c r="P25" s="180">
        <v>180</v>
      </c>
      <c r="Q25" s="134">
        <v>180</v>
      </c>
      <c r="R25" s="11"/>
    </row>
    <row r="26" spans="1:18" ht="16.5" thickBot="1" x14ac:dyDescent="0.3">
      <c r="A26" s="538"/>
      <c r="B26" s="135" t="s">
        <v>297</v>
      </c>
      <c r="C26" s="118">
        <f t="shared" si="23"/>
        <v>529.5</v>
      </c>
      <c r="D26" s="118">
        <f t="shared" si="12"/>
        <v>706</v>
      </c>
      <c r="E26" s="118">
        <f t="shared" si="13"/>
        <v>882.5</v>
      </c>
      <c r="F26" s="118">
        <f t="shared" si="14"/>
        <v>1059</v>
      </c>
      <c r="G26" s="118">
        <f t="shared" si="15"/>
        <v>1235.5</v>
      </c>
      <c r="H26" s="118">
        <f t="shared" si="16"/>
        <v>1412</v>
      </c>
      <c r="I26" s="118">
        <f t="shared" si="17"/>
        <v>1588.5</v>
      </c>
      <c r="J26" s="131">
        <v>1765</v>
      </c>
      <c r="K26" s="118">
        <f t="shared" si="18"/>
        <v>1941.5000000000002</v>
      </c>
      <c r="L26" s="118">
        <f t="shared" si="19"/>
        <v>2118</v>
      </c>
      <c r="M26" s="118">
        <f t="shared" si="20"/>
        <v>2294.5</v>
      </c>
      <c r="N26" s="119">
        <f t="shared" si="21"/>
        <v>2471</v>
      </c>
      <c r="O26" s="119">
        <f t="shared" si="22"/>
        <v>2647.5</v>
      </c>
      <c r="P26" s="181">
        <v>180</v>
      </c>
      <c r="Q26" s="136">
        <v>180</v>
      </c>
      <c r="R26" s="11"/>
    </row>
    <row r="27" spans="1:18" ht="15.75" x14ac:dyDescent="0.25">
      <c r="A27" s="538"/>
      <c r="B27" s="129" t="s">
        <v>461</v>
      </c>
      <c r="C27" s="118">
        <f t="shared" si="23"/>
        <v>529.5</v>
      </c>
      <c r="D27" s="118">
        <f t="shared" si="12"/>
        <v>706</v>
      </c>
      <c r="E27" s="118">
        <f t="shared" si="13"/>
        <v>882.5</v>
      </c>
      <c r="F27" s="118">
        <f t="shared" si="14"/>
        <v>1059</v>
      </c>
      <c r="G27" s="118">
        <f t="shared" si="15"/>
        <v>1235.5</v>
      </c>
      <c r="H27" s="118">
        <f t="shared" si="16"/>
        <v>1412</v>
      </c>
      <c r="I27" s="118">
        <f t="shared" si="17"/>
        <v>1588.5</v>
      </c>
      <c r="J27" s="131">
        <v>1765</v>
      </c>
      <c r="K27" s="118">
        <f t="shared" si="18"/>
        <v>1941.5000000000002</v>
      </c>
      <c r="L27" s="118">
        <f t="shared" si="19"/>
        <v>2118</v>
      </c>
      <c r="M27" s="118">
        <f t="shared" si="20"/>
        <v>2294.5</v>
      </c>
      <c r="N27" s="119">
        <f t="shared" si="21"/>
        <v>2471</v>
      </c>
      <c r="O27" s="119">
        <f t="shared" si="22"/>
        <v>2647.5</v>
      </c>
      <c r="P27" s="193">
        <v>180</v>
      </c>
      <c r="Q27" s="127">
        <v>220</v>
      </c>
      <c r="R27" s="11"/>
    </row>
    <row r="28" spans="1:18" ht="15.6" customHeight="1" x14ac:dyDescent="0.25">
      <c r="A28" s="538"/>
      <c r="B28" s="533" t="s">
        <v>466</v>
      </c>
      <c r="C28" s="535">
        <f>J28*0.3</f>
        <v>529.5</v>
      </c>
      <c r="D28" s="535">
        <f>J28*0.4</f>
        <v>706</v>
      </c>
      <c r="E28" s="535">
        <f t="shared" si="13"/>
        <v>882.5</v>
      </c>
      <c r="F28" s="535">
        <f t="shared" si="14"/>
        <v>1059</v>
      </c>
      <c r="G28" s="535">
        <f t="shared" si="15"/>
        <v>1235.5</v>
      </c>
      <c r="H28" s="535">
        <f t="shared" si="16"/>
        <v>1412</v>
      </c>
      <c r="I28" s="535">
        <f t="shared" si="17"/>
        <v>1588.5</v>
      </c>
      <c r="J28" s="535">
        <v>1765</v>
      </c>
      <c r="K28" s="535">
        <f t="shared" si="18"/>
        <v>1941.5000000000002</v>
      </c>
      <c r="L28" s="535">
        <f t="shared" si="19"/>
        <v>2118</v>
      </c>
      <c r="M28" s="535">
        <f t="shared" si="20"/>
        <v>2294.5</v>
      </c>
      <c r="N28" s="535">
        <f t="shared" si="21"/>
        <v>2471</v>
      </c>
      <c r="O28" s="540">
        <f t="shared" si="22"/>
        <v>2647.5</v>
      </c>
      <c r="P28" s="529">
        <v>180</v>
      </c>
      <c r="Q28" s="531">
        <v>215</v>
      </c>
      <c r="R28" s="11"/>
    </row>
    <row r="29" spans="1:18" ht="143.44999999999999" customHeight="1" x14ac:dyDescent="0.25">
      <c r="A29" s="538"/>
      <c r="B29" s="534"/>
      <c r="C29" s="536"/>
      <c r="D29" s="536"/>
      <c r="E29" s="536"/>
      <c r="F29" s="536"/>
      <c r="G29" s="536"/>
      <c r="H29" s="536"/>
      <c r="I29" s="536"/>
      <c r="J29" s="536"/>
      <c r="K29" s="536"/>
      <c r="L29" s="536"/>
      <c r="M29" s="536"/>
      <c r="N29" s="536"/>
      <c r="O29" s="541"/>
      <c r="P29" s="530"/>
      <c r="Q29" s="532"/>
      <c r="R29" s="11"/>
    </row>
    <row r="30" spans="1:18" ht="31.5" x14ac:dyDescent="0.25">
      <c r="A30" s="538"/>
      <c r="B30" s="130" t="s">
        <v>298</v>
      </c>
      <c r="C30" s="118">
        <f t="shared" ref="C30:C55" si="24">J30*0.3</f>
        <v>423.59999999999997</v>
      </c>
      <c r="D30" s="118">
        <f t="shared" ref="D30:D55" si="25">J30*0.4</f>
        <v>564.80000000000007</v>
      </c>
      <c r="E30" s="118">
        <f t="shared" si="13"/>
        <v>706</v>
      </c>
      <c r="F30" s="118">
        <f t="shared" si="14"/>
        <v>847.19999999999993</v>
      </c>
      <c r="G30" s="118">
        <f t="shared" si="15"/>
        <v>988.4</v>
      </c>
      <c r="H30" s="118">
        <f t="shared" si="16"/>
        <v>1129.6000000000001</v>
      </c>
      <c r="I30" s="118">
        <f t="shared" si="17"/>
        <v>1270.8</v>
      </c>
      <c r="J30" s="379">
        <v>1412</v>
      </c>
      <c r="K30" s="118">
        <f t="shared" si="18"/>
        <v>1553.2</v>
      </c>
      <c r="L30" s="120">
        <f t="shared" si="19"/>
        <v>1694.3999999999999</v>
      </c>
      <c r="M30" s="120">
        <f t="shared" si="20"/>
        <v>1835.6000000000001</v>
      </c>
      <c r="N30" s="157">
        <f t="shared" si="21"/>
        <v>1976.8</v>
      </c>
      <c r="O30" s="157">
        <f t="shared" si="22"/>
        <v>2118</v>
      </c>
      <c r="P30" s="180" t="s">
        <v>465</v>
      </c>
      <c r="Q30" s="134">
        <v>150</v>
      </c>
      <c r="R30" s="11"/>
    </row>
    <row r="31" spans="1:18" ht="32.25" thickBot="1" x14ac:dyDescent="0.3">
      <c r="A31" s="539"/>
      <c r="B31" s="142" t="s">
        <v>299</v>
      </c>
      <c r="C31" s="138">
        <f t="shared" si="24"/>
        <v>423.59999999999997</v>
      </c>
      <c r="D31" s="138">
        <f t="shared" si="25"/>
        <v>564.80000000000007</v>
      </c>
      <c r="E31" s="138">
        <f>J31*0.5</f>
        <v>706</v>
      </c>
      <c r="F31" s="138">
        <f>J31*0.6</f>
        <v>847.19999999999993</v>
      </c>
      <c r="G31" s="138">
        <f>J31*0.7</f>
        <v>988.4</v>
      </c>
      <c r="H31" s="138">
        <f>J31*0.8</f>
        <v>1129.6000000000001</v>
      </c>
      <c r="I31" s="138">
        <v>1170</v>
      </c>
      <c r="J31" s="380">
        <v>1412</v>
      </c>
      <c r="K31" s="138">
        <f t="shared" ref="K31" si="26">J31*1.1</f>
        <v>1553.2</v>
      </c>
      <c r="L31" s="138">
        <f t="shared" ref="L31" si="27">J31*1.2</f>
        <v>1694.3999999999999</v>
      </c>
      <c r="M31" s="138">
        <f t="shared" ref="M31" si="28">J31*1.3</f>
        <v>1835.6000000000001</v>
      </c>
      <c r="N31" s="139">
        <f t="shared" ref="N31" si="29">J31*1.4</f>
        <v>1976.8</v>
      </c>
      <c r="O31" s="139">
        <f t="shared" ref="O31" si="30">J31*1.5</f>
        <v>2118</v>
      </c>
      <c r="P31" s="183" t="s">
        <v>465</v>
      </c>
      <c r="Q31" s="140">
        <v>150</v>
      </c>
      <c r="R31" s="11"/>
    </row>
    <row r="32" spans="1:18" ht="15.75" x14ac:dyDescent="0.25">
      <c r="A32" s="506">
        <v>3</v>
      </c>
      <c r="B32" s="141" t="s">
        <v>6</v>
      </c>
      <c r="C32" s="131">
        <f t="shared" si="24"/>
        <v>639</v>
      </c>
      <c r="D32" s="131">
        <f t="shared" si="25"/>
        <v>852</v>
      </c>
      <c r="E32" s="131">
        <f t="shared" si="13"/>
        <v>1065</v>
      </c>
      <c r="F32" s="131">
        <f t="shared" si="14"/>
        <v>1278</v>
      </c>
      <c r="G32" s="131">
        <f t="shared" si="15"/>
        <v>1491</v>
      </c>
      <c r="H32" s="131">
        <f t="shared" si="16"/>
        <v>1704</v>
      </c>
      <c r="I32" s="131">
        <f t="shared" si="17"/>
        <v>1917</v>
      </c>
      <c r="J32" s="131">
        <v>2130</v>
      </c>
      <c r="K32" s="131">
        <f t="shared" si="18"/>
        <v>2343</v>
      </c>
      <c r="L32" s="131">
        <f t="shared" si="19"/>
        <v>2556</v>
      </c>
      <c r="M32" s="131">
        <f t="shared" si="20"/>
        <v>2769</v>
      </c>
      <c r="N32" s="132">
        <f t="shared" si="21"/>
        <v>2982</v>
      </c>
      <c r="O32" s="132">
        <f t="shared" si="22"/>
        <v>3195</v>
      </c>
      <c r="P32" s="184">
        <v>180</v>
      </c>
      <c r="Q32" s="133">
        <v>180</v>
      </c>
      <c r="R32" s="11"/>
    </row>
    <row r="33" spans="1:18" ht="31.5" x14ac:dyDescent="0.25">
      <c r="A33" s="507"/>
      <c r="B33" s="135" t="s">
        <v>467</v>
      </c>
      <c r="C33" s="118">
        <f t="shared" si="24"/>
        <v>639</v>
      </c>
      <c r="D33" s="118">
        <f t="shared" si="25"/>
        <v>852</v>
      </c>
      <c r="E33" s="118">
        <f t="shared" si="13"/>
        <v>1065</v>
      </c>
      <c r="F33" s="118">
        <f t="shared" si="14"/>
        <v>1278</v>
      </c>
      <c r="G33" s="118">
        <f t="shared" si="15"/>
        <v>1491</v>
      </c>
      <c r="H33" s="118">
        <f t="shared" si="16"/>
        <v>1704</v>
      </c>
      <c r="I33" s="118">
        <f t="shared" si="17"/>
        <v>1917</v>
      </c>
      <c r="J33" s="379">
        <v>2130</v>
      </c>
      <c r="K33" s="118">
        <f t="shared" si="18"/>
        <v>2343</v>
      </c>
      <c r="L33" s="118">
        <f t="shared" si="19"/>
        <v>2556</v>
      </c>
      <c r="M33" s="118">
        <f t="shared" si="20"/>
        <v>2769</v>
      </c>
      <c r="N33" s="119">
        <f t="shared" si="21"/>
        <v>2982</v>
      </c>
      <c r="O33" s="119">
        <f t="shared" si="22"/>
        <v>3195</v>
      </c>
      <c r="P33" s="185">
        <v>190</v>
      </c>
      <c r="Q33" s="134">
        <v>190</v>
      </c>
      <c r="R33" s="11"/>
    </row>
    <row r="34" spans="1:18" ht="30.75" x14ac:dyDescent="0.25">
      <c r="A34" s="507"/>
      <c r="B34" s="135" t="s">
        <v>468</v>
      </c>
      <c r="C34" s="118">
        <f t="shared" si="24"/>
        <v>639</v>
      </c>
      <c r="D34" s="118">
        <f t="shared" si="25"/>
        <v>852</v>
      </c>
      <c r="E34" s="118">
        <f t="shared" si="13"/>
        <v>1065</v>
      </c>
      <c r="F34" s="118">
        <f t="shared" si="14"/>
        <v>1278</v>
      </c>
      <c r="G34" s="118">
        <f t="shared" si="15"/>
        <v>1491</v>
      </c>
      <c r="H34" s="118">
        <f t="shared" si="16"/>
        <v>1704</v>
      </c>
      <c r="I34" s="118">
        <f t="shared" si="17"/>
        <v>1917</v>
      </c>
      <c r="J34" s="379">
        <v>2130</v>
      </c>
      <c r="K34" s="118">
        <f t="shared" si="18"/>
        <v>2343</v>
      </c>
      <c r="L34" s="118">
        <f t="shared" si="19"/>
        <v>2556</v>
      </c>
      <c r="M34" s="118">
        <f t="shared" si="20"/>
        <v>2769</v>
      </c>
      <c r="N34" s="119">
        <f t="shared" si="21"/>
        <v>2982</v>
      </c>
      <c r="O34" s="119">
        <f t="shared" si="22"/>
        <v>3195</v>
      </c>
      <c r="P34" s="181">
        <v>150</v>
      </c>
      <c r="Q34" s="136" t="s">
        <v>465</v>
      </c>
      <c r="R34" s="11"/>
    </row>
    <row r="35" spans="1:18" ht="15.75" x14ac:dyDescent="0.25">
      <c r="A35" s="507"/>
      <c r="B35" s="135" t="s">
        <v>469</v>
      </c>
      <c r="C35" s="118">
        <f t="shared" si="24"/>
        <v>639</v>
      </c>
      <c r="D35" s="118">
        <f t="shared" si="25"/>
        <v>852</v>
      </c>
      <c r="E35" s="118">
        <f t="shared" si="13"/>
        <v>1065</v>
      </c>
      <c r="F35" s="118">
        <f t="shared" si="14"/>
        <v>1278</v>
      </c>
      <c r="G35" s="118">
        <f t="shared" si="15"/>
        <v>1491</v>
      </c>
      <c r="H35" s="118">
        <f t="shared" si="16"/>
        <v>1704</v>
      </c>
      <c r="I35" s="118">
        <f t="shared" si="17"/>
        <v>1917</v>
      </c>
      <c r="J35" s="379">
        <v>2130</v>
      </c>
      <c r="K35" s="118">
        <f t="shared" si="18"/>
        <v>2343</v>
      </c>
      <c r="L35" s="118">
        <f t="shared" si="19"/>
        <v>2556</v>
      </c>
      <c r="M35" s="118">
        <f t="shared" si="20"/>
        <v>2769</v>
      </c>
      <c r="N35" s="119">
        <f t="shared" si="21"/>
        <v>2982</v>
      </c>
      <c r="O35" s="119">
        <f t="shared" si="22"/>
        <v>3195</v>
      </c>
      <c r="P35" s="181">
        <v>180</v>
      </c>
      <c r="Q35" s="136">
        <v>180</v>
      </c>
      <c r="R35" s="11"/>
    </row>
    <row r="36" spans="1:18" ht="31.5" x14ac:dyDescent="0.25">
      <c r="A36" s="507"/>
      <c r="B36" s="135" t="s">
        <v>472</v>
      </c>
      <c r="C36" s="118">
        <f t="shared" si="24"/>
        <v>511.2</v>
      </c>
      <c r="D36" s="118">
        <f t="shared" si="25"/>
        <v>681.6</v>
      </c>
      <c r="E36" s="118">
        <f t="shared" si="13"/>
        <v>852</v>
      </c>
      <c r="F36" s="118">
        <f t="shared" si="14"/>
        <v>1022.4</v>
      </c>
      <c r="G36" s="118">
        <f t="shared" si="15"/>
        <v>1192.8</v>
      </c>
      <c r="H36" s="118">
        <f t="shared" si="16"/>
        <v>1363.2</v>
      </c>
      <c r="I36" s="118">
        <f t="shared" si="17"/>
        <v>1533.6000000000001</v>
      </c>
      <c r="J36" s="379">
        <v>1704</v>
      </c>
      <c r="K36" s="118">
        <f t="shared" si="18"/>
        <v>1874.4</v>
      </c>
      <c r="L36" s="118">
        <f t="shared" si="19"/>
        <v>2044.8</v>
      </c>
      <c r="M36" s="118">
        <f t="shared" si="20"/>
        <v>2215.2000000000003</v>
      </c>
      <c r="N36" s="119">
        <f t="shared" si="21"/>
        <v>2385.6</v>
      </c>
      <c r="O36" s="119">
        <f t="shared" si="22"/>
        <v>2556</v>
      </c>
      <c r="P36" s="185" t="s">
        <v>465</v>
      </c>
      <c r="Q36" s="134">
        <v>220</v>
      </c>
      <c r="R36" s="11"/>
    </row>
    <row r="37" spans="1:18" ht="31.5" x14ac:dyDescent="0.25">
      <c r="A37" s="507"/>
      <c r="B37" s="135" t="s">
        <v>473</v>
      </c>
      <c r="C37" s="118">
        <f t="shared" si="24"/>
        <v>511.2</v>
      </c>
      <c r="D37" s="118">
        <f t="shared" si="25"/>
        <v>681.6</v>
      </c>
      <c r="E37" s="118">
        <f t="shared" si="13"/>
        <v>852</v>
      </c>
      <c r="F37" s="118">
        <f t="shared" si="14"/>
        <v>1022.4</v>
      </c>
      <c r="G37" s="118">
        <f t="shared" si="15"/>
        <v>1192.8</v>
      </c>
      <c r="H37" s="118">
        <f t="shared" si="16"/>
        <v>1363.2</v>
      </c>
      <c r="I37" s="118">
        <f t="shared" si="17"/>
        <v>1533.6000000000001</v>
      </c>
      <c r="J37" s="379">
        <v>1704</v>
      </c>
      <c r="K37" s="118">
        <f t="shared" si="18"/>
        <v>1874.4</v>
      </c>
      <c r="L37" s="118">
        <f t="shared" si="19"/>
        <v>2044.8</v>
      </c>
      <c r="M37" s="118">
        <f t="shared" si="20"/>
        <v>2215.2000000000003</v>
      </c>
      <c r="N37" s="119">
        <f t="shared" si="21"/>
        <v>2385.6</v>
      </c>
      <c r="O37" s="119">
        <f t="shared" si="22"/>
        <v>2556</v>
      </c>
      <c r="P37" s="185" t="s">
        <v>465</v>
      </c>
      <c r="Q37" s="134">
        <v>220</v>
      </c>
      <c r="R37" s="11"/>
    </row>
    <row r="38" spans="1:18" ht="31.5" x14ac:dyDescent="0.25">
      <c r="A38" s="507"/>
      <c r="B38" s="135" t="s">
        <v>475</v>
      </c>
      <c r="C38" s="118">
        <f t="shared" si="24"/>
        <v>639</v>
      </c>
      <c r="D38" s="118">
        <f t="shared" si="25"/>
        <v>852</v>
      </c>
      <c r="E38" s="118">
        <f t="shared" si="13"/>
        <v>1065</v>
      </c>
      <c r="F38" s="118">
        <f t="shared" si="14"/>
        <v>1278</v>
      </c>
      <c r="G38" s="118">
        <f t="shared" si="15"/>
        <v>1491</v>
      </c>
      <c r="H38" s="118">
        <f t="shared" si="16"/>
        <v>1704</v>
      </c>
      <c r="I38" s="118">
        <f t="shared" si="17"/>
        <v>1917</v>
      </c>
      <c r="J38" s="379">
        <v>2130</v>
      </c>
      <c r="K38" s="118">
        <f t="shared" si="18"/>
        <v>2343</v>
      </c>
      <c r="L38" s="118">
        <f t="shared" si="19"/>
        <v>2556</v>
      </c>
      <c r="M38" s="118">
        <f t="shared" si="20"/>
        <v>2769</v>
      </c>
      <c r="N38" s="119">
        <f t="shared" si="21"/>
        <v>2982</v>
      </c>
      <c r="O38" s="119">
        <f t="shared" si="22"/>
        <v>3195</v>
      </c>
      <c r="P38" s="185">
        <v>190</v>
      </c>
      <c r="Q38" s="134" t="s">
        <v>465</v>
      </c>
      <c r="R38" s="11"/>
    </row>
    <row r="39" spans="1:18" ht="15.75" x14ac:dyDescent="0.25">
      <c r="A39" s="507"/>
      <c r="B39" s="135" t="s">
        <v>470</v>
      </c>
      <c r="C39" s="118">
        <f t="shared" si="24"/>
        <v>639</v>
      </c>
      <c r="D39" s="118">
        <f t="shared" si="25"/>
        <v>852</v>
      </c>
      <c r="E39" s="118">
        <f t="shared" si="13"/>
        <v>1065</v>
      </c>
      <c r="F39" s="118">
        <f t="shared" si="14"/>
        <v>1278</v>
      </c>
      <c r="G39" s="118">
        <f t="shared" si="15"/>
        <v>1491</v>
      </c>
      <c r="H39" s="118">
        <f t="shared" si="16"/>
        <v>1704</v>
      </c>
      <c r="I39" s="118">
        <f t="shared" si="17"/>
        <v>1917</v>
      </c>
      <c r="J39" s="379">
        <v>2130</v>
      </c>
      <c r="K39" s="118">
        <f t="shared" si="18"/>
        <v>2343</v>
      </c>
      <c r="L39" s="118">
        <f t="shared" si="19"/>
        <v>2556</v>
      </c>
      <c r="M39" s="118">
        <f t="shared" si="20"/>
        <v>2769</v>
      </c>
      <c r="N39" s="119">
        <f t="shared" si="21"/>
        <v>2982</v>
      </c>
      <c r="O39" s="119">
        <f t="shared" si="22"/>
        <v>3195</v>
      </c>
      <c r="P39" s="185">
        <v>190</v>
      </c>
      <c r="Q39" s="134">
        <v>220</v>
      </c>
      <c r="R39" s="11"/>
    </row>
    <row r="40" spans="1:18" ht="15.75" x14ac:dyDescent="0.25">
      <c r="A40" s="507"/>
      <c r="B40" s="135" t="s">
        <v>471</v>
      </c>
      <c r="C40" s="118">
        <f t="shared" si="24"/>
        <v>639</v>
      </c>
      <c r="D40" s="118">
        <f t="shared" si="25"/>
        <v>852</v>
      </c>
      <c r="E40" s="118">
        <f t="shared" si="13"/>
        <v>1065</v>
      </c>
      <c r="F40" s="118">
        <f t="shared" si="14"/>
        <v>1278</v>
      </c>
      <c r="G40" s="118">
        <f t="shared" si="15"/>
        <v>1491</v>
      </c>
      <c r="H40" s="118">
        <f t="shared" si="16"/>
        <v>1704</v>
      </c>
      <c r="I40" s="118">
        <f t="shared" si="17"/>
        <v>1917</v>
      </c>
      <c r="J40" s="379">
        <v>2130</v>
      </c>
      <c r="K40" s="118">
        <f t="shared" si="18"/>
        <v>2343</v>
      </c>
      <c r="L40" s="118">
        <f t="shared" si="19"/>
        <v>2556</v>
      </c>
      <c r="M40" s="118">
        <f t="shared" si="20"/>
        <v>2769</v>
      </c>
      <c r="N40" s="119">
        <f t="shared" si="21"/>
        <v>2982</v>
      </c>
      <c r="O40" s="119">
        <f t="shared" si="22"/>
        <v>3195</v>
      </c>
      <c r="P40" s="181">
        <v>170</v>
      </c>
      <c r="Q40" s="136">
        <v>180</v>
      </c>
      <c r="R40" s="11"/>
    </row>
    <row r="41" spans="1:18" ht="31.5" x14ac:dyDescent="0.25">
      <c r="A41" s="507"/>
      <c r="B41" s="135" t="s">
        <v>474</v>
      </c>
      <c r="C41" s="118">
        <f t="shared" si="24"/>
        <v>639</v>
      </c>
      <c r="D41" s="118">
        <f t="shared" si="25"/>
        <v>852</v>
      </c>
      <c r="E41" s="118">
        <f t="shared" si="13"/>
        <v>1065</v>
      </c>
      <c r="F41" s="118">
        <f t="shared" si="14"/>
        <v>1278</v>
      </c>
      <c r="G41" s="118">
        <f t="shared" si="15"/>
        <v>1491</v>
      </c>
      <c r="H41" s="118">
        <f t="shared" si="16"/>
        <v>1704</v>
      </c>
      <c r="I41" s="118">
        <f t="shared" si="17"/>
        <v>1917</v>
      </c>
      <c r="J41" s="379">
        <v>2130</v>
      </c>
      <c r="K41" s="118">
        <f t="shared" si="18"/>
        <v>2343</v>
      </c>
      <c r="L41" s="118">
        <f t="shared" si="19"/>
        <v>2556</v>
      </c>
      <c r="M41" s="118">
        <f t="shared" si="20"/>
        <v>2769</v>
      </c>
      <c r="N41" s="119">
        <f t="shared" si="21"/>
        <v>2982</v>
      </c>
      <c r="O41" s="119">
        <f t="shared" si="22"/>
        <v>3195</v>
      </c>
      <c r="P41" s="185">
        <v>180</v>
      </c>
      <c r="Q41" s="137" t="s">
        <v>465</v>
      </c>
      <c r="R41" s="11"/>
    </row>
    <row r="42" spans="1:18" ht="16.5" thickBot="1" x14ac:dyDescent="0.3">
      <c r="A42" s="508"/>
      <c r="B42" s="142" t="s">
        <v>300</v>
      </c>
      <c r="C42" s="138">
        <f t="shared" si="24"/>
        <v>639</v>
      </c>
      <c r="D42" s="138">
        <f t="shared" si="25"/>
        <v>852</v>
      </c>
      <c r="E42" s="138">
        <f t="shared" si="13"/>
        <v>1065</v>
      </c>
      <c r="F42" s="138">
        <f t="shared" si="14"/>
        <v>1278</v>
      </c>
      <c r="G42" s="138">
        <f t="shared" si="15"/>
        <v>1491</v>
      </c>
      <c r="H42" s="138">
        <f t="shared" si="16"/>
        <v>1704</v>
      </c>
      <c r="I42" s="138">
        <f t="shared" si="17"/>
        <v>1917</v>
      </c>
      <c r="J42" s="380">
        <v>2130</v>
      </c>
      <c r="K42" s="138">
        <f t="shared" si="18"/>
        <v>2343</v>
      </c>
      <c r="L42" s="138">
        <f t="shared" si="19"/>
        <v>2556</v>
      </c>
      <c r="M42" s="138">
        <f t="shared" si="20"/>
        <v>2769</v>
      </c>
      <c r="N42" s="139">
        <f t="shared" si="21"/>
        <v>2982</v>
      </c>
      <c r="O42" s="139">
        <f t="shared" si="22"/>
        <v>3195</v>
      </c>
      <c r="P42" s="183">
        <v>180</v>
      </c>
      <c r="Q42" s="140">
        <v>180</v>
      </c>
      <c r="R42" s="11"/>
    </row>
    <row r="43" spans="1:18" ht="15.75" x14ac:dyDescent="0.25">
      <c r="A43" s="509">
        <v>4</v>
      </c>
      <c r="B43" s="141" t="s">
        <v>301</v>
      </c>
      <c r="C43" s="131">
        <f t="shared" si="24"/>
        <v>684.6</v>
      </c>
      <c r="D43" s="131">
        <f t="shared" si="25"/>
        <v>912.80000000000007</v>
      </c>
      <c r="E43" s="131">
        <f t="shared" si="13"/>
        <v>1141</v>
      </c>
      <c r="F43" s="131">
        <f t="shared" si="14"/>
        <v>1369.2</v>
      </c>
      <c r="G43" s="131">
        <f t="shared" si="15"/>
        <v>1597.3999999999999</v>
      </c>
      <c r="H43" s="131">
        <f t="shared" si="16"/>
        <v>1825.6000000000001</v>
      </c>
      <c r="I43" s="131">
        <f>J43*0.9</f>
        <v>2053.8000000000002</v>
      </c>
      <c r="J43" s="131">
        <v>2282</v>
      </c>
      <c r="K43" s="131">
        <f t="shared" si="18"/>
        <v>2510.2000000000003</v>
      </c>
      <c r="L43" s="131">
        <f t="shared" si="19"/>
        <v>2738.4</v>
      </c>
      <c r="M43" s="131">
        <f t="shared" si="20"/>
        <v>2966.6</v>
      </c>
      <c r="N43" s="132">
        <f t="shared" si="21"/>
        <v>3194.7999999999997</v>
      </c>
      <c r="O43" s="132">
        <f t="shared" si="22"/>
        <v>3423</v>
      </c>
      <c r="P43" s="179">
        <v>180</v>
      </c>
      <c r="Q43" s="152">
        <v>180</v>
      </c>
      <c r="R43" s="11"/>
    </row>
    <row r="44" spans="1:18" ht="15.75" x14ac:dyDescent="0.25">
      <c r="A44" s="510"/>
      <c r="B44" s="21" t="s">
        <v>476</v>
      </c>
      <c r="C44" s="118">
        <f t="shared" si="24"/>
        <v>684.6</v>
      </c>
      <c r="D44" s="118">
        <f t="shared" si="25"/>
        <v>912.80000000000007</v>
      </c>
      <c r="E44" s="118">
        <f t="shared" si="13"/>
        <v>1141</v>
      </c>
      <c r="F44" s="118">
        <f t="shared" si="14"/>
        <v>1369.2</v>
      </c>
      <c r="G44" s="118">
        <f t="shared" si="15"/>
        <v>1597.3999999999999</v>
      </c>
      <c r="H44" s="118">
        <f t="shared" si="16"/>
        <v>1825.6000000000001</v>
      </c>
      <c r="I44" s="118">
        <f t="shared" ref="I44:I47" si="31">J44*0.9</f>
        <v>2053.8000000000002</v>
      </c>
      <c r="J44" s="379">
        <v>2282</v>
      </c>
      <c r="K44" s="118">
        <f t="shared" si="18"/>
        <v>2510.2000000000003</v>
      </c>
      <c r="L44" s="118">
        <f t="shared" si="19"/>
        <v>2738.4</v>
      </c>
      <c r="M44" s="118">
        <f t="shared" si="20"/>
        <v>2966.6</v>
      </c>
      <c r="N44" s="119">
        <f t="shared" si="21"/>
        <v>3194.7999999999997</v>
      </c>
      <c r="O44" s="119">
        <f t="shared" si="22"/>
        <v>3423</v>
      </c>
      <c r="P44" s="180">
        <v>180</v>
      </c>
      <c r="Q44" s="153">
        <v>220</v>
      </c>
      <c r="R44" s="11"/>
    </row>
    <row r="45" spans="1:18" ht="15.75" x14ac:dyDescent="0.25">
      <c r="A45" s="510"/>
      <c r="B45" s="135" t="s">
        <v>477</v>
      </c>
      <c r="C45" s="118">
        <f t="shared" si="24"/>
        <v>684.6</v>
      </c>
      <c r="D45" s="118">
        <f t="shared" si="25"/>
        <v>912.80000000000007</v>
      </c>
      <c r="E45" s="118">
        <f t="shared" si="13"/>
        <v>1141</v>
      </c>
      <c r="F45" s="118">
        <f t="shared" si="14"/>
        <v>1369.2</v>
      </c>
      <c r="G45" s="118">
        <f t="shared" si="15"/>
        <v>1597.3999999999999</v>
      </c>
      <c r="H45" s="118">
        <f t="shared" si="16"/>
        <v>1825.6000000000001</v>
      </c>
      <c r="I45" s="118">
        <f t="shared" si="31"/>
        <v>2053.8000000000002</v>
      </c>
      <c r="J45" s="391">
        <v>2282</v>
      </c>
      <c r="K45" s="118">
        <f t="shared" si="18"/>
        <v>2510.2000000000003</v>
      </c>
      <c r="L45" s="118">
        <f t="shared" si="19"/>
        <v>2738.4</v>
      </c>
      <c r="M45" s="118">
        <f t="shared" si="20"/>
        <v>2966.6</v>
      </c>
      <c r="N45" s="119">
        <f t="shared" si="21"/>
        <v>3194.7999999999997</v>
      </c>
      <c r="O45" s="119">
        <f t="shared" si="22"/>
        <v>3423</v>
      </c>
      <c r="P45" s="180">
        <v>180</v>
      </c>
      <c r="Q45" s="134">
        <v>180</v>
      </c>
      <c r="R45" s="11"/>
    </row>
    <row r="46" spans="1:18" ht="15.75" x14ac:dyDescent="0.25">
      <c r="A46" s="510"/>
      <c r="B46" s="21" t="s">
        <v>478</v>
      </c>
      <c r="C46" s="118">
        <f t="shared" si="24"/>
        <v>684.6</v>
      </c>
      <c r="D46" s="118">
        <f t="shared" si="25"/>
        <v>912.80000000000007</v>
      </c>
      <c r="E46" s="118">
        <f t="shared" si="13"/>
        <v>1141</v>
      </c>
      <c r="F46" s="118">
        <f t="shared" si="14"/>
        <v>1369.2</v>
      </c>
      <c r="G46" s="118">
        <f t="shared" si="15"/>
        <v>1597.3999999999999</v>
      </c>
      <c r="H46" s="118">
        <f t="shared" si="16"/>
        <v>1825.6000000000001</v>
      </c>
      <c r="I46" s="118">
        <f t="shared" si="31"/>
        <v>2053.8000000000002</v>
      </c>
      <c r="J46" s="391">
        <v>2282</v>
      </c>
      <c r="K46" s="118">
        <f t="shared" si="18"/>
        <v>2510.2000000000003</v>
      </c>
      <c r="L46" s="118">
        <f t="shared" si="19"/>
        <v>2738.4</v>
      </c>
      <c r="M46" s="118">
        <f t="shared" si="20"/>
        <v>2966.6</v>
      </c>
      <c r="N46" s="119">
        <f t="shared" si="21"/>
        <v>3194.7999999999997</v>
      </c>
      <c r="O46" s="119">
        <f t="shared" si="22"/>
        <v>3423</v>
      </c>
      <c r="P46" s="180">
        <v>180</v>
      </c>
      <c r="Q46" s="153">
        <v>220</v>
      </c>
      <c r="R46" s="11"/>
    </row>
    <row r="47" spans="1:18" ht="15.75" x14ac:dyDescent="0.25">
      <c r="A47" s="510"/>
      <c r="B47" s="135" t="s">
        <v>302</v>
      </c>
      <c r="C47" s="118">
        <f t="shared" si="24"/>
        <v>684.6</v>
      </c>
      <c r="D47" s="118">
        <f t="shared" si="25"/>
        <v>912.80000000000007</v>
      </c>
      <c r="E47" s="118">
        <f t="shared" si="13"/>
        <v>1141</v>
      </c>
      <c r="F47" s="118">
        <f t="shared" si="14"/>
        <v>1369.2</v>
      </c>
      <c r="G47" s="118">
        <f t="shared" si="15"/>
        <v>1597.3999999999999</v>
      </c>
      <c r="H47" s="118">
        <f t="shared" si="16"/>
        <v>1825.6000000000001</v>
      </c>
      <c r="I47" s="118">
        <f t="shared" si="31"/>
        <v>2053.8000000000002</v>
      </c>
      <c r="J47" s="391">
        <v>2282</v>
      </c>
      <c r="K47" s="118">
        <f t="shared" si="18"/>
        <v>2510.2000000000003</v>
      </c>
      <c r="L47" s="118">
        <f t="shared" si="19"/>
        <v>2738.4</v>
      </c>
      <c r="M47" s="118">
        <f t="shared" si="20"/>
        <v>2966.6</v>
      </c>
      <c r="N47" s="119">
        <f t="shared" si="21"/>
        <v>3194.7999999999997</v>
      </c>
      <c r="O47" s="119">
        <f t="shared" si="22"/>
        <v>3423</v>
      </c>
      <c r="P47" s="180">
        <v>180</v>
      </c>
      <c r="Q47" s="134">
        <v>180</v>
      </c>
      <c r="R47" s="11"/>
    </row>
    <row r="48" spans="1:18" ht="15.75" x14ac:dyDescent="0.25">
      <c r="A48" s="510"/>
      <c r="B48" s="21" t="s">
        <v>479</v>
      </c>
      <c r="C48" s="118">
        <f t="shared" si="24"/>
        <v>684.6</v>
      </c>
      <c r="D48" s="118">
        <f t="shared" si="25"/>
        <v>912.80000000000007</v>
      </c>
      <c r="E48" s="118">
        <f t="shared" si="13"/>
        <v>1141</v>
      </c>
      <c r="F48" s="118">
        <f t="shared" si="14"/>
        <v>1369.2</v>
      </c>
      <c r="G48" s="118">
        <f t="shared" si="15"/>
        <v>1597.3999999999999</v>
      </c>
      <c r="H48" s="118">
        <f t="shared" si="16"/>
        <v>1825.6000000000001</v>
      </c>
      <c r="I48" s="118">
        <f t="shared" si="17"/>
        <v>2053.8000000000002</v>
      </c>
      <c r="J48" s="391">
        <v>2282</v>
      </c>
      <c r="K48" s="118">
        <f t="shared" si="18"/>
        <v>2510.2000000000003</v>
      </c>
      <c r="L48" s="118">
        <f t="shared" si="19"/>
        <v>2738.4</v>
      </c>
      <c r="M48" s="118">
        <f t="shared" si="20"/>
        <v>2966.6</v>
      </c>
      <c r="N48" s="119">
        <f t="shared" si="21"/>
        <v>3194.7999999999997</v>
      </c>
      <c r="O48" s="119">
        <f t="shared" si="22"/>
        <v>3423</v>
      </c>
      <c r="P48" s="180">
        <v>180</v>
      </c>
      <c r="Q48" s="153">
        <v>215</v>
      </c>
      <c r="R48" s="11"/>
    </row>
    <row r="49" spans="1:18" ht="15.75" x14ac:dyDescent="0.25">
      <c r="A49" s="510"/>
      <c r="B49" s="135" t="s">
        <v>303</v>
      </c>
      <c r="C49" s="118">
        <f t="shared" si="24"/>
        <v>684.6</v>
      </c>
      <c r="D49" s="118">
        <f t="shared" si="25"/>
        <v>912.80000000000007</v>
      </c>
      <c r="E49" s="118">
        <f t="shared" si="13"/>
        <v>1141</v>
      </c>
      <c r="F49" s="118">
        <f t="shared" si="14"/>
        <v>1369.2</v>
      </c>
      <c r="G49" s="118">
        <f t="shared" si="15"/>
        <v>1597.3999999999999</v>
      </c>
      <c r="H49" s="118">
        <f t="shared" si="16"/>
        <v>1825.6000000000001</v>
      </c>
      <c r="I49" s="118">
        <f t="shared" si="17"/>
        <v>2053.8000000000002</v>
      </c>
      <c r="J49" s="391">
        <v>2282</v>
      </c>
      <c r="K49" s="118">
        <f t="shared" si="18"/>
        <v>2510.2000000000003</v>
      </c>
      <c r="L49" s="118">
        <f t="shared" si="19"/>
        <v>2738.4</v>
      </c>
      <c r="M49" s="118">
        <f t="shared" si="20"/>
        <v>2966.6</v>
      </c>
      <c r="N49" s="119">
        <f t="shared" si="21"/>
        <v>3194.7999999999997</v>
      </c>
      <c r="O49" s="119">
        <f t="shared" si="22"/>
        <v>3423</v>
      </c>
      <c r="P49" s="180">
        <v>180</v>
      </c>
      <c r="Q49" s="134">
        <v>180</v>
      </c>
      <c r="R49" s="11"/>
    </row>
    <row r="50" spans="1:18" ht="15.75" x14ac:dyDescent="0.25">
      <c r="A50" s="510"/>
      <c r="B50" s="135" t="s">
        <v>480</v>
      </c>
      <c r="C50" s="118">
        <f t="shared" si="24"/>
        <v>684.6</v>
      </c>
      <c r="D50" s="118">
        <f t="shared" si="25"/>
        <v>912.80000000000007</v>
      </c>
      <c r="E50" s="118">
        <f t="shared" si="13"/>
        <v>1141</v>
      </c>
      <c r="F50" s="118">
        <f t="shared" si="14"/>
        <v>1369.2</v>
      </c>
      <c r="G50" s="118">
        <f t="shared" si="15"/>
        <v>1597.3999999999999</v>
      </c>
      <c r="H50" s="118">
        <f t="shared" si="16"/>
        <v>1825.6000000000001</v>
      </c>
      <c r="I50" s="118">
        <f t="shared" si="17"/>
        <v>2053.8000000000002</v>
      </c>
      <c r="J50" s="391">
        <v>2282</v>
      </c>
      <c r="K50" s="118">
        <f t="shared" si="18"/>
        <v>2510.2000000000003</v>
      </c>
      <c r="L50" s="118">
        <f t="shared" si="19"/>
        <v>2738.4</v>
      </c>
      <c r="M50" s="118">
        <f t="shared" si="20"/>
        <v>2966.6</v>
      </c>
      <c r="N50" s="119">
        <f t="shared" si="21"/>
        <v>3194.7999999999997</v>
      </c>
      <c r="O50" s="119">
        <f t="shared" si="22"/>
        <v>3423</v>
      </c>
      <c r="P50" s="181">
        <v>180</v>
      </c>
      <c r="Q50" s="136">
        <v>220</v>
      </c>
      <c r="R50" s="11"/>
    </row>
    <row r="51" spans="1:18" ht="15.75" x14ac:dyDescent="0.25">
      <c r="A51" s="510"/>
      <c r="B51" s="129" t="s">
        <v>304</v>
      </c>
      <c r="C51" s="118">
        <f t="shared" si="24"/>
        <v>684.6</v>
      </c>
      <c r="D51" s="118">
        <f t="shared" si="25"/>
        <v>912.80000000000007</v>
      </c>
      <c r="E51" s="118">
        <f t="shared" si="13"/>
        <v>1141</v>
      </c>
      <c r="F51" s="118">
        <f t="shared" si="14"/>
        <v>1369.2</v>
      </c>
      <c r="G51" s="118">
        <f t="shared" si="15"/>
        <v>1597.3999999999999</v>
      </c>
      <c r="H51" s="118">
        <f t="shared" si="16"/>
        <v>1825.6000000000001</v>
      </c>
      <c r="I51" s="118">
        <f t="shared" si="17"/>
        <v>2053.8000000000002</v>
      </c>
      <c r="J51" s="391">
        <v>2282</v>
      </c>
      <c r="K51" s="118">
        <f t="shared" si="18"/>
        <v>2510.2000000000003</v>
      </c>
      <c r="L51" s="118">
        <f t="shared" si="19"/>
        <v>2738.4</v>
      </c>
      <c r="M51" s="118">
        <f t="shared" si="20"/>
        <v>2966.6</v>
      </c>
      <c r="N51" s="119">
        <f t="shared" si="21"/>
        <v>3194.7999999999997</v>
      </c>
      <c r="O51" s="119">
        <f t="shared" si="22"/>
        <v>3423</v>
      </c>
      <c r="P51" s="194">
        <v>180</v>
      </c>
      <c r="Q51" s="160">
        <v>180</v>
      </c>
      <c r="R51" s="11"/>
    </row>
    <row r="52" spans="1:18" ht="15.75" x14ac:dyDescent="0.25">
      <c r="A52" s="510"/>
      <c r="B52" s="155" t="s">
        <v>481</v>
      </c>
      <c r="C52" s="118">
        <f t="shared" si="24"/>
        <v>684.6</v>
      </c>
      <c r="D52" s="118">
        <f t="shared" si="25"/>
        <v>912.80000000000007</v>
      </c>
      <c r="E52" s="118">
        <f t="shared" si="13"/>
        <v>1141</v>
      </c>
      <c r="F52" s="118">
        <f t="shared" si="14"/>
        <v>1369.2</v>
      </c>
      <c r="G52" s="118">
        <f t="shared" si="15"/>
        <v>1597.3999999999999</v>
      </c>
      <c r="H52" s="118">
        <f t="shared" si="16"/>
        <v>1825.6000000000001</v>
      </c>
      <c r="I52" s="118">
        <f t="shared" si="17"/>
        <v>2053.8000000000002</v>
      </c>
      <c r="J52" s="391">
        <v>2282</v>
      </c>
      <c r="K52" s="118">
        <f t="shared" si="18"/>
        <v>2510.2000000000003</v>
      </c>
      <c r="L52" s="118">
        <f t="shared" si="19"/>
        <v>2738.4</v>
      </c>
      <c r="M52" s="118">
        <f t="shared" si="20"/>
        <v>2966.6</v>
      </c>
      <c r="N52" s="119">
        <f t="shared" si="21"/>
        <v>3194.7999999999997</v>
      </c>
      <c r="O52" s="119">
        <f t="shared" si="22"/>
        <v>3423</v>
      </c>
      <c r="P52" s="542">
        <v>150</v>
      </c>
      <c r="Q52" s="544">
        <v>185</v>
      </c>
      <c r="R52" s="11"/>
    </row>
    <row r="53" spans="1:18" ht="31.5" x14ac:dyDescent="0.25">
      <c r="A53" s="510"/>
      <c r="B53" s="156" t="s">
        <v>482</v>
      </c>
      <c r="C53" s="118">
        <f t="shared" si="24"/>
        <v>684.6</v>
      </c>
      <c r="D53" s="118">
        <f t="shared" si="25"/>
        <v>912.80000000000007</v>
      </c>
      <c r="E53" s="118">
        <f t="shared" si="13"/>
        <v>1141</v>
      </c>
      <c r="F53" s="118">
        <f t="shared" si="14"/>
        <v>1369.2</v>
      </c>
      <c r="G53" s="118">
        <f t="shared" si="15"/>
        <v>1597.3999999999999</v>
      </c>
      <c r="H53" s="118">
        <f t="shared" si="16"/>
        <v>1825.6000000000001</v>
      </c>
      <c r="I53" s="118">
        <f t="shared" si="17"/>
        <v>2053.8000000000002</v>
      </c>
      <c r="J53" s="391">
        <v>2282</v>
      </c>
      <c r="K53" s="118">
        <f t="shared" si="18"/>
        <v>2510.2000000000003</v>
      </c>
      <c r="L53" s="118">
        <f t="shared" si="19"/>
        <v>2738.4</v>
      </c>
      <c r="M53" s="118">
        <f t="shared" si="20"/>
        <v>2966.6</v>
      </c>
      <c r="N53" s="119">
        <f t="shared" si="21"/>
        <v>3194.7999999999997</v>
      </c>
      <c r="O53" s="119">
        <f t="shared" si="22"/>
        <v>3423</v>
      </c>
      <c r="P53" s="543">
        <v>150</v>
      </c>
      <c r="Q53" s="545">
        <v>150</v>
      </c>
      <c r="R53" s="11"/>
    </row>
    <row r="54" spans="1:18" ht="15.75" x14ac:dyDescent="0.25">
      <c r="A54" s="510"/>
      <c r="B54" s="130" t="s">
        <v>305</v>
      </c>
      <c r="C54" s="118">
        <f t="shared" si="24"/>
        <v>684.6</v>
      </c>
      <c r="D54" s="118">
        <f t="shared" si="25"/>
        <v>912.80000000000007</v>
      </c>
      <c r="E54" s="118">
        <f t="shared" si="13"/>
        <v>1141</v>
      </c>
      <c r="F54" s="118">
        <f t="shared" si="14"/>
        <v>1369.2</v>
      </c>
      <c r="G54" s="118">
        <f t="shared" si="15"/>
        <v>1597.3999999999999</v>
      </c>
      <c r="H54" s="118">
        <f t="shared" si="16"/>
        <v>1825.6000000000001</v>
      </c>
      <c r="I54" s="118">
        <f t="shared" si="17"/>
        <v>2053.8000000000002</v>
      </c>
      <c r="J54" s="391">
        <v>2282</v>
      </c>
      <c r="K54" s="118">
        <f t="shared" si="18"/>
        <v>2510.2000000000003</v>
      </c>
      <c r="L54" s="118">
        <f t="shared" si="19"/>
        <v>2738.4</v>
      </c>
      <c r="M54" s="118">
        <f t="shared" si="20"/>
        <v>2966.6</v>
      </c>
      <c r="N54" s="119">
        <f t="shared" si="21"/>
        <v>3194.7999999999997</v>
      </c>
      <c r="O54" s="119">
        <f t="shared" si="22"/>
        <v>3423</v>
      </c>
      <c r="P54" s="195">
        <v>180</v>
      </c>
      <c r="Q54" s="161">
        <v>180</v>
      </c>
      <c r="R54" s="11"/>
    </row>
    <row r="55" spans="1:18" ht="16.5" thickBot="1" x14ac:dyDescent="0.3">
      <c r="A55" s="511"/>
      <c r="B55" s="142" t="s">
        <v>483</v>
      </c>
      <c r="C55" s="391">
        <f t="shared" si="24"/>
        <v>684.6</v>
      </c>
      <c r="D55" s="391">
        <f t="shared" si="25"/>
        <v>912.80000000000007</v>
      </c>
      <c r="E55" s="391">
        <f t="shared" si="13"/>
        <v>1141</v>
      </c>
      <c r="F55" s="391">
        <f t="shared" si="14"/>
        <v>1369.2</v>
      </c>
      <c r="G55" s="391">
        <f t="shared" si="15"/>
        <v>1597.3999999999999</v>
      </c>
      <c r="H55" s="391">
        <f t="shared" si="16"/>
        <v>1825.6000000000001</v>
      </c>
      <c r="I55" s="391">
        <f t="shared" si="17"/>
        <v>2053.8000000000002</v>
      </c>
      <c r="J55" s="391">
        <v>2282</v>
      </c>
      <c r="K55" s="391">
        <f t="shared" si="18"/>
        <v>2510.2000000000003</v>
      </c>
      <c r="L55" s="391">
        <f t="shared" si="19"/>
        <v>2738.4</v>
      </c>
      <c r="M55" s="391">
        <f t="shared" si="20"/>
        <v>2966.6</v>
      </c>
      <c r="N55" s="391">
        <f t="shared" si="21"/>
        <v>3194.7999999999997</v>
      </c>
      <c r="O55" s="391">
        <f t="shared" si="22"/>
        <v>3423</v>
      </c>
      <c r="P55" s="393">
        <v>150</v>
      </c>
      <c r="Q55" s="162">
        <v>150</v>
      </c>
      <c r="R55" s="11"/>
    </row>
    <row r="56" spans="1:18" ht="16.5" thickBot="1" x14ac:dyDescent="0.3">
      <c r="A56" s="514"/>
      <c r="B56" s="514"/>
      <c r="C56" s="515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4"/>
      <c r="Q56" s="514"/>
      <c r="R56" s="11"/>
    </row>
    <row r="57" spans="1:18" ht="15.75" x14ac:dyDescent="0.25">
      <c r="A57" s="228"/>
      <c r="B57" s="517" t="s">
        <v>1</v>
      </c>
      <c r="C57" s="525" t="s">
        <v>2</v>
      </c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/>
      <c r="O57" s="524"/>
      <c r="P57" s="512" t="s">
        <v>462</v>
      </c>
      <c r="Q57" s="513"/>
      <c r="R57" s="75"/>
    </row>
    <row r="58" spans="1:18" ht="26.25" thickBot="1" x14ac:dyDescent="0.3">
      <c r="A58" s="229"/>
      <c r="B58" s="518"/>
      <c r="C58" s="138">
        <v>0.3</v>
      </c>
      <c r="D58" s="138">
        <v>0.4</v>
      </c>
      <c r="E58" s="138">
        <v>0.5</v>
      </c>
      <c r="F58" s="138">
        <v>0.6</v>
      </c>
      <c r="G58" s="138">
        <v>0.7</v>
      </c>
      <c r="H58" s="138">
        <v>0.8</v>
      </c>
      <c r="I58" s="138">
        <v>0.9</v>
      </c>
      <c r="J58" s="138">
        <v>1</v>
      </c>
      <c r="K58" s="138">
        <v>1.1000000000000001</v>
      </c>
      <c r="L58" s="138">
        <v>1.2</v>
      </c>
      <c r="M58" s="138">
        <v>1.3</v>
      </c>
      <c r="N58" s="139">
        <v>1.4</v>
      </c>
      <c r="O58" s="139">
        <v>1.5</v>
      </c>
      <c r="P58" s="388" t="s">
        <v>463</v>
      </c>
      <c r="Q58" s="389" t="s">
        <v>464</v>
      </c>
      <c r="R58" s="74"/>
    </row>
    <row r="59" spans="1:18" ht="16.5" thickBot="1" x14ac:dyDescent="0.3">
      <c r="A59" s="549">
        <v>5</v>
      </c>
      <c r="B59" s="141" t="s">
        <v>306</v>
      </c>
      <c r="C59" s="131">
        <f t="shared" ref="C59:C88" si="32">J59*0.3</f>
        <v>707.4</v>
      </c>
      <c r="D59" s="131">
        <f t="shared" ref="D59:D88" si="33">J59*0.4</f>
        <v>943.2</v>
      </c>
      <c r="E59" s="131">
        <f t="shared" si="13"/>
        <v>1179</v>
      </c>
      <c r="F59" s="131">
        <f t="shared" si="14"/>
        <v>1414.8</v>
      </c>
      <c r="G59" s="131">
        <f t="shared" si="15"/>
        <v>1650.6</v>
      </c>
      <c r="H59" s="131">
        <f t="shared" si="16"/>
        <v>1886.4</v>
      </c>
      <c r="I59" s="131">
        <f t="shared" si="17"/>
        <v>2122.2000000000003</v>
      </c>
      <c r="J59" s="131">
        <v>2358</v>
      </c>
      <c r="K59" s="131">
        <f t="shared" si="18"/>
        <v>2593.8000000000002</v>
      </c>
      <c r="L59" s="131">
        <f t="shared" si="19"/>
        <v>2829.6</v>
      </c>
      <c r="M59" s="131">
        <f t="shared" si="20"/>
        <v>3065.4</v>
      </c>
      <c r="N59" s="132">
        <f t="shared" si="21"/>
        <v>3301.2</v>
      </c>
      <c r="O59" s="132">
        <f t="shared" si="22"/>
        <v>3537</v>
      </c>
      <c r="P59" s="179">
        <v>180</v>
      </c>
      <c r="Q59" s="152">
        <v>180</v>
      </c>
      <c r="R59" s="11"/>
    </row>
    <row r="60" spans="1:18" ht="16.5" thickBot="1" x14ac:dyDescent="0.3">
      <c r="A60" s="550"/>
      <c r="B60" s="135" t="s">
        <v>307</v>
      </c>
      <c r="C60" s="118">
        <f t="shared" si="32"/>
        <v>707.4</v>
      </c>
      <c r="D60" s="118">
        <f t="shared" si="33"/>
        <v>943.2</v>
      </c>
      <c r="E60" s="118">
        <f t="shared" si="13"/>
        <v>1179</v>
      </c>
      <c r="F60" s="118">
        <f t="shared" si="14"/>
        <v>1414.8</v>
      </c>
      <c r="G60" s="118">
        <f t="shared" si="15"/>
        <v>1650.6</v>
      </c>
      <c r="H60" s="118">
        <f t="shared" si="16"/>
        <v>1886.4</v>
      </c>
      <c r="I60" s="118">
        <f t="shared" si="17"/>
        <v>2122.2000000000003</v>
      </c>
      <c r="J60" s="131">
        <v>2358</v>
      </c>
      <c r="K60" s="118">
        <f t="shared" si="18"/>
        <v>2593.8000000000002</v>
      </c>
      <c r="L60" s="118">
        <f t="shared" si="19"/>
        <v>2829.6</v>
      </c>
      <c r="M60" s="118">
        <f t="shared" si="20"/>
        <v>3065.4</v>
      </c>
      <c r="N60" s="119">
        <f t="shared" si="21"/>
        <v>3301.2</v>
      </c>
      <c r="O60" s="119">
        <f t="shared" si="22"/>
        <v>3537</v>
      </c>
      <c r="P60" s="181">
        <v>180</v>
      </c>
      <c r="Q60" s="136">
        <v>220</v>
      </c>
      <c r="R60" s="11"/>
    </row>
    <row r="61" spans="1:18" ht="32.25" thickBot="1" x14ac:dyDescent="0.3">
      <c r="A61" s="550"/>
      <c r="B61" s="135" t="s">
        <v>308</v>
      </c>
      <c r="C61" s="118">
        <f t="shared" si="32"/>
        <v>707.4</v>
      </c>
      <c r="D61" s="118">
        <f t="shared" si="33"/>
        <v>943.2</v>
      </c>
      <c r="E61" s="118">
        <f t="shared" si="13"/>
        <v>1179</v>
      </c>
      <c r="F61" s="118">
        <f t="shared" si="14"/>
        <v>1414.8</v>
      </c>
      <c r="G61" s="118">
        <f t="shared" si="15"/>
        <v>1650.6</v>
      </c>
      <c r="H61" s="118">
        <f t="shared" si="16"/>
        <v>1886.4</v>
      </c>
      <c r="I61" s="118">
        <f t="shared" si="17"/>
        <v>2122.2000000000003</v>
      </c>
      <c r="J61" s="131">
        <v>2358</v>
      </c>
      <c r="K61" s="118">
        <f t="shared" si="18"/>
        <v>2593.8000000000002</v>
      </c>
      <c r="L61" s="118">
        <f t="shared" si="19"/>
        <v>2829.6</v>
      </c>
      <c r="M61" s="118">
        <f t="shared" si="20"/>
        <v>3065.4</v>
      </c>
      <c r="N61" s="119">
        <f t="shared" si="21"/>
        <v>3301.2</v>
      </c>
      <c r="O61" s="119">
        <f t="shared" si="22"/>
        <v>3537</v>
      </c>
      <c r="P61" s="185" t="s">
        <v>465</v>
      </c>
      <c r="Q61" s="134">
        <v>180</v>
      </c>
      <c r="R61" s="11"/>
    </row>
    <row r="62" spans="1:18" ht="16.5" thickBot="1" x14ac:dyDescent="0.3">
      <c r="A62" s="547"/>
      <c r="B62" s="135" t="s">
        <v>309</v>
      </c>
      <c r="C62" s="118">
        <f t="shared" si="32"/>
        <v>707.4</v>
      </c>
      <c r="D62" s="118">
        <f t="shared" si="33"/>
        <v>943.2</v>
      </c>
      <c r="E62" s="118">
        <f t="shared" si="13"/>
        <v>1179</v>
      </c>
      <c r="F62" s="118">
        <f t="shared" si="14"/>
        <v>1414.8</v>
      </c>
      <c r="G62" s="118">
        <f t="shared" si="15"/>
        <v>1650.6</v>
      </c>
      <c r="H62" s="118">
        <f t="shared" si="16"/>
        <v>1886.4</v>
      </c>
      <c r="I62" s="118">
        <f t="shared" si="17"/>
        <v>2122.2000000000003</v>
      </c>
      <c r="J62" s="131">
        <v>2358</v>
      </c>
      <c r="K62" s="118">
        <f t="shared" si="18"/>
        <v>2593.8000000000002</v>
      </c>
      <c r="L62" s="118">
        <f t="shared" si="19"/>
        <v>2829.6</v>
      </c>
      <c r="M62" s="118">
        <f t="shared" si="20"/>
        <v>3065.4</v>
      </c>
      <c r="N62" s="119">
        <f t="shared" si="21"/>
        <v>3301.2</v>
      </c>
      <c r="O62" s="119">
        <f t="shared" si="22"/>
        <v>3537</v>
      </c>
      <c r="P62" s="180">
        <v>175</v>
      </c>
      <c r="Q62" s="134">
        <v>180</v>
      </c>
      <c r="R62" s="11"/>
    </row>
    <row r="63" spans="1:18" ht="16.5" thickBot="1" x14ac:dyDescent="0.3">
      <c r="A63" s="547"/>
      <c r="B63" s="135" t="s">
        <v>310</v>
      </c>
      <c r="C63" s="118">
        <f t="shared" si="32"/>
        <v>707.4</v>
      </c>
      <c r="D63" s="118">
        <f t="shared" si="33"/>
        <v>943.2</v>
      </c>
      <c r="E63" s="118">
        <f t="shared" si="13"/>
        <v>1179</v>
      </c>
      <c r="F63" s="118">
        <f t="shared" si="14"/>
        <v>1414.8</v>
      </c>
      <c r="G63" s="118">
        <f t="shared" si="15"/>
        <v>1650.6</v>
      </c>
      <c r="H63" s="118">
        <f t="shared" si="16"/>
        <v>1886.4</v>
      </c>
      <c r="I63" s="118">
        <f t="shared" si="17"/>
        <v>2122.2000000000003</v>
      </c>
      <c r="J63" s="131">
        <v>2358</v>
      </c>
      <c r="K63" s="118">
        <f t="shared" si="18"/>
        <v>2593.8000000000002</v>
      </c>
      <c r="L63" s="118">
        <f t="shared" si="19"/>
        <v>2829.6</v>
      </c>
      <c r="M63" s="118">
        <f t="shared" si="20"/>
        <v>3065.4</v>
      </c>
      <c r="N63" s="119">
        <f t="shared" si="21"/>
        <v>3301.2</v>
      </c>
      <c r="O63" s="119">
        <f t="shared" si="22"/>
        <v>3537</v>
      </c>
      <c r="P63" s="180">
        <v>180</v>
      </c>
      <c r="Q63" s="134">
        <v>180</v>
      </c>
      <c r="R63" s="11"/>
    </row>
    <row r="64" spans="1:18" ht="16.5" thickBot="1" x14ac:dyDescent="0.3">
      <c r="A64" s="547"/>
      <c r="B64" s="135" t="s">
        <v>311</v>
      </c>
      <c r="C64" s="118">
        <f t="shared" si="32"/>
        <v>707.4</v>
      </c>
      <c r="D64" s="118">
        <f t="shared" si="33"/>
        <v>943.2</v>
      </c>
      <c r="E64" s="118">
        <f t="shared" si="13"/>
        <v>1179</v>
      </c>
      <c r="F64" s="118">
        <f t="shared" si="14"/>
        <v>1414.8</v>
      </c>
      <c r="G64" s="118">
        <f t="shared" si="15"/>
        <v>1650.6</v>
      </c>
      <c r="H64" s="118">
        <f t="shared" si="16"/>
        <v>1886.4</v>
      </c>
      <c r="I64" s="118">
        <f t="shared" si="17"/>
        <v>2122.2000000000003</v>
      </c>
      <c r="J64" s="131">
        <v>2358</v>
      </c>
      <c r="K64" s="118">
        <f t="shared" si="18"/>
        <v>2593.8000000000002</v>
      </c>
      <c r="L64" s="118">
        <f t="shared" si="19"/>
        <v>2829.6</v>
      </c>
      <c r="M64" s="118">
        <f t="shared" si="20"/>
        <v>3065.4</v>
      </c>
      <c r="N64" s="119">
        <f t="shared" si="21"/>
        <v>3301.2</v>
      </c>
      <c r="O64" s="119">
        <f t="shared" si="22"/>
        <v>3537</v>
      </c>
      <c r="P64" s="181">
        <v>105</v>
      </c>
      <c r="Q64" s="136">
        <v>105</v>
      </c>
      <c r="R64" s="11"/>
    </row>
    <row r="65" spans="1:18" ht="16.5" thickBot="1" x14ac:dyDescent="0.3">
      <c r="A65" s="547"/>
      <c r="B65" s="135" t="s">
        <v>496</v>
      </c>
      <c r="C65" s="118">
        <f t="shared" si="32"/>
        <v>707.4</v>
      </c>
      <c r="D65" s="118">
        <f t="shared" si="33"/>
        <v>943.2</v>
      </c>
      <c r="E65" s="118">
        <f t="shared" si="13"/>
        <v>1179</v>
      </c>
      <c r="F65" s="118">
        <f t="shared" si="14"/>
        <v>1414.8</v>
      </c>
      <c r="G65" s="118">
        <f t="shared" si="15"/>
        <v>1650.6</v>
      </c>
      <c r="H65" s="118">
        <f t="shared" si="16"/>
        <v>1886.4</v>
      </c>
      <c r="I65" s="118">
        <f t="shared" si="17"/>
        <v>2122.2000000000003</v>
      </c>
      <c r="J65" s="131">
        <v>2358</v>
      </c>
      <c r="K65" s="118">
        <f t="shared" si="18"/>
        <v>2593.8000000000002</v>
      </c>
      <c r="L65" s="118">
        <f t="shared" si="19"/>
        <v>2829.6</v>
      </c>
      <c r="M65" s="118">
        <f t="shared" si="20"/>
        <v>3065.4</v>
      </c>
      <c r="N65" s="119">
        <f t="shared" si="21"/>
        <v>3301.2</v>
      </c>
      <c r="O65" s="119">
        <f t="shared" si="22"/>
        <v>3537</v>
      </c>
      <c r="P65" s="181">
        <v>120</v>
      </c>
      <c r="Q65" s="136">
        <v>120</v>
      </c>
      <c r="R65" s="11"/>
    </row>
    <row r="66" spans="1:18" ht="32.25" thickBot="1" x14ac:dyDescent="0.3">
      <c r="A66" s="547"/>
      <c r="B66" s="135" t="s">
        <v>312</v>
      </c>
      <c r="C66" s="118">
        <f t="shared" si="32"/>
        <v>707.4</v>
      </c>
      <c r="D66" s="118">
        <f t="shared" si="33"/>
        <v>943.2</v>
      </c>
      <c r="E66" s="118">
        <f t="shared" si="13"/>
        <v>1179</v>
      </c>
      <c r="F66" s="118">
        <f t="shared" si="14"/>
        <v>1414.8</v>
      </c>
      <c r="G66" s="118">
        <f t="shared" si="15"/>
        <v>1650.6</v>
      </c>
      <c r="H66" s="118">
        <f t="shared" si="16"/>
        <v>1886.4</v>
      </c>
      <c r="I66" s="118">
        <f t="shared" si="17"/>
        <v>2122.2000000000003</v>
      </c>
      <c r="J66" s="131">
        <v>2358</v>
      </c>
      <c r="K66" s="118">
        <f t="shared" si="18"/>
        <v>2593.8000000000002</v>
      </c>
      <c r="L66" s="118">
        <f t="shared" si="19"/>
        <v>2829.6</v>
      </c>
      <c r="M66" s="118">
        <f t="shared" si="20"/>
        <v>3065.4</v>
      </c>
      <c r="N66" s="119">
        <f t="shared" si="21"/>
        <v>3301.2</v>
      </c>
      <c r="O66" s="119">
        <f t="shared" si="22"/>
        <v>3537</v>
      </c>
      <c r="P66" s="180">
        <v>175</v>
      </c>
      <c r="Q66" s="163" t="s">
        <v>495</v>
      </c>
      <c r="R66" s="11"/>
    </row>
    <row r="67" spans="1:18" ht="16.5" thickBot="1" x14ac:dyDescent="0.3">
      <c r="A67" s="547"/>
      <c r="B67" s="135" t="s">
        <v>313</v>
      </c>
      <c r="C67" s="118">
        <f t="shared" si="32"/>
        <v>707.4</v>
      </c>
      <c r="D67" s="118">
        <f t="shared" si="33"/>
        <v>943.2</v>
      </c>
      <c r="E67" s="118">
        <f t="shared" si="13"/>
        <v>1179</v>
      </c>
      <c r="F67" s="118">
        <f t="shared" si="14"/>
        <v>1414.8</v>
      </c>
      <c r="G67" s="118">
        <f t="shared" si="15"/>
        <v>1650.6</v>
      </c>
      <c r="H67" s="118">
        <f t="shared" si="16"/>
        <v>1886.4</v>
      </c>
      <c r="I67" s="118">
        <f t="shared" si="17"/>
        <v>2122.2000000000003</v>
      </c>
      <c r="J67" s="131">
        <v>2358</v>
      </c>
      <c r="K67" s="118">
        <f t="shared" si="18"/>
        <v>2593.8000000000002</v>
      </c>
      <c r="L67" s="118">
        <f t="shared" si="19"/>
        <v>2829.6</v>
      </c>
      <c r="M67" s="118">
        <f t="shared" si="20"/>
        <v>3065.4</v>
      </c>
      <c r="N67" s="119">
        <f t="shared" si="21"/>
        <v>3301.2</v>
      </c>
      <c r="O67" s="119">
        <f t="shared" si="22"/>
        <v>3537</v>
      </c>
      <c r="P67" s="181">
        <v>150</v>
      </c>
      <c r="Q67" s="136">
        <v>150</v>
      </c>
      <c r="R67" s="11"/>
    </row>
    <row r="68" spans="1:18" ht="15.75" x14ac:dyDescent="0.25">
      <c r="A68" s="547"/>
      <c r="B68" s="135" t="s">
        <v>484</v>
      </c>
      <c r="C68" s="118">
        <f t="shared" si="32"/>
        <v>707.4</v>
      </c>
      <c r="D68" s="118">
        <f t="shared" si="33"/>
        <v>943.2</v>
      </c>
      <c r="E68" s="118">
        <f t="shared" si="13"/>
        <v>1179</v>
      </c>
      <c r="F68" s="118">
        <f t="shared" si="14"/>
        <v>1414.8</v>
      </c>
      <c r="G68" s="118">
        <f t="shared" si="15"/>
        <v>1650.6</v>
      </c>
      <c r="H68" s="118">
        <f t="shared" si="16"/>
        <v>1886.4</v>
      </c>
      <c r="I68" s="118">
        <f t="shared" si="17"/>
        <v>2122.2000000000003</v>
      </c>
      <c r="J68" s="131">
        <v>2358</v>
      </c>
      <c r="K68" s="118">
        <f t="shared" si="18"/>
        <v>2593.8000000000002</v>
      </c>
      <c r="L68" s="118">
        <f t="shared" si="19"/>
        <v>2829.6</v>
      </c>
      <c r="M68" s="118">
        <f t="shared" si="20"/>
        <v>3065.4</v>
      </c>
      <c r="N68" s="119">
        <f t="shared" si="21"/>
        <v>3301.2</v>
      </c>
      <c r="O68" s="119">
        <f t="shared" si="22"/>
        <v>3537</v>
      </c>
      <c r="P68" s="181">
        <v>150</v>
      </c>
      <c r="Q68" s="136">
        <v>150</v>
      </c>
      <c r="R68" s="11"/>
    </row>
    <row r="69" spans="1:18" ht="31.5" x14ac:dyDescent="0.25">
      <c r="A69" s="547"/>
      <c r="B69" s="135" t="s">
        <v>485</v>
      </c>
      <c r="C69" s="118">
        <f t="shared" si="32"/>
        <v>566.1</v>
      </c>
      <c r="D69" s="118">
        <f t="shared" si="33"/>
        <v>754.80000000000007</v>
      </c>
      <c r="E69" s="118">
        <f t="shared" si="13"/>
        <v>943.5</v>
      </c>
      <c r="F69" s="118">
        <f t="shared" si="14"/>
        <v>1132.2</v>
      </c>
      <c r="G69" s="118">
        <f t="shared" si="15"/>
        <v>1320.8999999999999</v>
      </c>
      <c r="H69" s="118">
        <f t="shared" si="16"/>
        <v>1509.6000000000001</v>
      </c>
      <c r="I69" s="118">
        <f t="shared" si="17"/>
        <v>1698.3</v>
      </c>
      <c r="J69" s="118">
        <v>1887</v>
      </c>
      <c r="K69" s="118">
        <f t="shared" si="18"/>
        <v>2075.7000000000003</v>
      </c>
      <c r="L69" s="118">
        <f t="shared" si="19"/>
        <v>2264.4</v>
      </c>
      <c r="M69" s="118">
        <f t="shared" si="20"/>
        <v>2453.1</v>
      </c>
      <c r="N69" s="119">
        <f t="shared" si="21"/>
        <v>2641.7999999999997</v>
      </c>
      <c r="O69" s="119">
        <f t="shared" si="22"/>
        <v>2830.5</v>
      </c>
      <c r="P69" s="185" t="s">
        <v>465</v>
      </c>
      <c r="Q69" s="134">
        <v>150</v>
      </c>
      <c r="R69" s="11"/>
    </row>
    <row r="70" spans="1:18" ht="31.5" x14ac:dyDescent="0.25">
      <c r="A70" s="547"/>
      <c r="B70" s="135" t="s">
        <v>486</v>
      </c>
      <c r="C70" s="118">
        <f t="shared" si="32"/>
        <v>566.1</v>
      </c>
      <c r="D70" s="118">
        <f t="shared" si="33"/>
        <v>754.80000000000007</v>
      </c>
      <c r="E70" s="118">
        <f t="shared" si="13"/>
        <v>943.5</v>
      </c>
      <c r="F70" s="118">
        <f t="shared" si="14"/>
        <v>1132.2</v>
      </c>
      <c r="G70" s="118">
        <f t="shared" si="15"/>
        <v>1320.8999999999999</v>
      </c>
      <c r="H70" s="118">
        <f t="shared" si="16"/>
        <v>1509.6000000000001</v>
      </c>
      <c r="I70" s="118">
        <f t="shared" si="17"/>
        <v>1698.3</v>
      </c>
      <c r="J70" s="118">
        <v>1887</v>
      </c>
      <c r="K70" s="118">
        <f t="shared" si="18"/>
        <v>2075.7000000000003</v>
      </c>
      <c r="L70" s="118">
        <f t="shared" si="19"/>
        <v>2264.4</v>
      </c>
      <c r="M70" s="118">
        <f t="shared" si="20"/>
        <v>2453.1</v>
      </c>
      <c r="N70" s="119">
        <f t="shared" si="21"/>
        <v>2641.7999999999997</v>
      </c>
      <c r="O70" s="119">
        <f t="shared" si="22"/>
        <v>2830.5</v>
      </c>
      <c r="P70" s="185" t="s">
        <v>465</v>
      </c>
      <c r="Q70" s="134">
        <v>180</v>
      </c>
      <c r="R70" s="11"/>
    </row>
    <row r="71" spans="1:18" ht="15.75" x14ac:dyDescent="0.25">
      <c r="A71" s="547"/>
      <c r="B71" s="135" t="s">
        <v>314</v>
      </c>
      <c r="C71" s="118">
        <f t="shared" si="32"/>
        <v>707.4</v>
      </c>
      <c r="D71" s="118">
        <f t="shared" si="33"/>
        <v>943.2</v>
      </c>
      <c r="E71" s="118">
        <f t="shared" si="13"/>
        <v>1179</v>
      </c>
      <c r="F71" s="118">
        <f t="shared" si="14"/>
        <v>1414.8</v>
      </c>
      <c r="G71" s="118">
        <f t="shared" si="15"/>
        <v>1650.6</v>
      </c>
      <c r="H71" s="118">
        <f t="shared" si="16"/>
        <v>1886.4</v>
      </c>
      <c r="I71" s="118">
        <f t="shared" si="17"/>
        <v>2122.2000000000003</v>
      </c>
      <c r="J71" s="118">
        <v>2358</v>
      </c>
      <c r="K71" s="118">
        <f t="shared" si="18"/>
        <v>2593.8000000000002</v>
      </c>
      <c r="L71" s="118">
        <f t="shared" si="19"/>
        <v>2829.6</v>
      </c>
      <c r="M71" s="118">
        <f t="shared" si="20"/>
        <v>3065.4</v>
      </c>
      <c r="N71" s="119">
        <f t="shared" si="21"/>
        <v>3301.2</v>
      </c>
      <c r="O71" s="119">
        <f t="shared" si="22"/>
        <v>3537</v>
      </c>
      <c r="P71" s="180">
        <v>180</v>
      </c>
      <c r="Q71" s="134">
        <v>180</v>
      </c>
      <c r="R71" s="11"/>
    </row>
    <row r="72" spans="1:18" ht="15.75" x14ac:dyDescent="0.25">
      <c r="A72" s="547"/>
      <c r="B72" s="135" t="s">
        <v>497</v>
      </c>
      <c r="C72" s="118">
        <f t="shared" si="32"/>
        <v>707.4</v>
      </c>
      <c r="D72" s="118">
        <f t="shared" si="33"/>
        <v>943.2</v>
      </c>
      <c r="E72" s="118">
        <f t="shared" si="13"/>
        <v>1179</v>
      </c>
      <c r="F72" s="118">
        <f t="shared" si="14"/>
        <v>1414.8</v>
      </c>
      <c r="G72" s="118">
        <f t="shared" si="15"/>
        <v>1650.6</v>
      </c>
      <c r="H72" s="118">
        <f t="shared" si="16"/>
        <v>1886.4</v>
      </c>
      <c r="I72" s="118">
        <f t="shared" si="17"/>
        <v>2122.2000000000003</v>
      </c>
      <c r="J72" s="118">
        <v>2358</v>
      </c>
      <c r="K72" s="118">
        <f t="shared" si="18"/>
        <v>2593.8000000000002</v>
      </c>
      <c r="L72" s="120">
        <f t="shared" si="19"/>
        <v>2829.6</v>
      </c>
      <c r="M72" s="120">
        <f t="shared" si="20"/>
        <v>3065.4</v>
      </c>
      <c r="N72" s="157">
        <f t="shared" si="21"/>
        <v>3301.2</v>
      </c>
      <c r="O72" s="157">
        <f t="shared" si="22"/>
        <v>3537</v>
      </c>
      <c r="P72" s="180">
        <v>150</v>
      </c>
      <c r="Q72" s="134">
        <v>150</v>
      </c>
      <c r="R72" s="11"/>
    </row>
    <row r="73" spans="1:18" ht="31.5" x14ac:dyDescent="0.25">
      <c r="A73" s="547"/>
      <c r="B73" s="135" t="s">
        <v>487</v>
      </c>
      <c r="C73" s="118">
        <f t="shared" si="32"/>
        <v>566.1</v>
      </c>
      <c r="D73" s="118">
        <f t="shared" si="33"/>
        <v>754.80000000000007</v>
      </c>
      <c r="E73" s="118">
        <f t="shared" si="13"/>
        <v>943.5</v>
      </c>
      <c r="F73" s="118">
        <f t="shared" si="14"/>
        <v>1132.2</v>
      </c>
      <c r="G73" s="118">
        <f t="shared" si="15"/>
        <v>1320.8999999999999</v>
      </c>
      <c r="H73" s="118">
        <f t="shared" si="16"/>
        <v>1509.6000000000001</v>
      </c>
      <c r="I73" s="118">
        <f t="shared" si="17"/>
        <v>1698.3</v>
      </c>
      <c r="J73" s="118">
        <v>1887</v>
      </c>
      <c r="K73" s="119"/>
      <c r="L73" s="171"/>
      <c r="M73" s="171"/>
      <c r="N73" s="171"/>
      <c r="O73" s="171"/>
      <c r="P73" s="181" t="s">
        <v>465</v>
      </c>
      <c r="Q73" s="136">
        <v>100</v>
      </c>
      <c r="R73" s="11"/>
    </row>
    <row r="74" spans="1:18" ht="16.5" thickBot="1" x14ac:dyDescent="0.3">
      <c r="A74" s="548"/>
      <c r="B74" s="142" t="s">
        <v>488</v>
      </c>
      <c r="C74" s="138">
        <f t="shared" si="32"/>
        <v>707.4</v>
      </c>
      <c r="D74" s="138">
        <f t="shared" si="33"/>
        <v>943.2</v>
      </c>
      <c r="E74" s="138">
        <f t="shared" si="13"/>
        <v>1179</v>
      </c>
      <c r="F74" s="138">
        <f t="shared" si="14"/>
        <v>1414.8</v>
      </c>
      <c r="G74" s="138">
        <f t="shared" si="15"/>
        <v>1650.6</v>
      </c>
      <c r="H74" s="138">
        <f>J74*0.8</f>
        <v>1886.4</v>
      </c>
      <c r="I74" s="138">
        <f t="shared" si="17"/>
        <v>2122.2000000000003</v>
      </c>
      <c r="J74" s="138">
        <v>2358</v>
      </c>
      <c r="K74" s="138">
        <f t="shared" si="18"/>
        <v>2593.8000000000002</v>
      </c>
      <c r="L74" s="230">
        <f t="shared" si="19"/>
        <v>2829.6</v>
      </c>
      <c r="M74" s="230">
        <f t="shared" si="20"/>
        <v>3065.4</v>
      </c>
      <c r="N74" s="231">
        <f t="shared" si="21"/>
        <v>3301.2</v>
      </c>
      <c r="O74" s="231">
        <f t="shared" si="22"/>
        <v>3537</v>
      </c>
      <c r="P74" s="186">
        <v>120</v>
      </c>
      <c r="Q74" s="162">
        <v>120</v>
      </c>
      <c r="R74" s="11"/>
    </row>
    <row r="75" spans="1:18" ht="15.75" x14ac:dyDescent="0.25">
      <c r="A75" s="546">
        <v>6</v>
      </c>
      <c r="B75" s="164" t="s">
        <v>489</v>
      </c>
      <c r="C75" s="131">
        <f t="shared" si="32"/>
        <v>1072.5</v>
      </c>
      <c r="D75" s="131">
        <f t="shared" si="33"/>
        <v>1430</v>
      </c>
      <c r="E75" s="131">
        <f t="shared" si="13"/>
        <v>1787.5</v>
      </c>
      <c r="F75" s="131">
        <f t="shared" si="14"/>
        <v>2145</v>
      </c>
      <c r="G75" s="131">
        <f t="shared" si="15"/>
        <v>2502.5</v>
      </c>
      <c r="H75" s="131">
        <f t="shared" si="16"/>
        <v>2860</v>
      </c>
      <c r="I75" s="131">
        <f t="shared" si="17"/>
        <v>3217.5</v>
      </c>
      <c r="J75" s="131">
        <v>3575</v>
      </c>
      <c r="K75" s="131">
        <f t="shared" si="18"/>
        <v>3932.5000000000005</v>
      </c>
      <c r="L75" s="131">
        <f t="shared" si="19"/>
        <v>4290</v>
      </c>
      <c r="M75" s="131">
        <f t="shared" si="20"/>
        <v>4647.5</v>
      </c>
      <c r="N75" s="132">
        <f t="shared" si="21"/>
        <v>5005</v>
      </c>
      <c r="O75" s="132">
        <f t="shared" si="22"/>
        <v>5362.5</v>
      </c>
      <c r="P75" s="187">
        <v>190</v>
      </c>
      <c r="Q75" s="167">
        <v>190</v>
      </c>
      <c r="R75" s="11"/>
    </row>
    <row r="76" spans="1:18" ht="15.75" x14ac:dyDescent="0.25">
      <c r="A76" s="547"/>
      <c r="B76" s="135" t="s">
        <v>315</v>
      </c>
      <c r="C76" s="118">
        <f t="shared" si="32"/>
        <v>1072.5</v>
      </c>
      <c r="D76" s="118">
        <f t="shared" si="33"/>
        <v>1430</v>
      </c>
      <c r="E76" s="118">
        <f t="shared" si="13"/>
        <v>1787.5</v>
      </c>
      <c r="F76" s="118">
        <f t="shared" si="14"/>
        <v>2145</v>
      </c>
      <c r="G76" s="118">
        <f t="shared" si="15"/>
        <v>2502.5</v>
      </c>
      <c r="H76" s="118">
        <f t="shared" si="16"/>
        <v>2860</v>
      </c>
      <c r="I76" s="118">
        <f t="shared" si="17"/>
        <v>3217.5</v>
      </c>
      <c r="J76" s="118">
        <v>3575</v>
      </c>
      <c r="K76" s="118">
        <f t="shared" si="18"/>
        <v>3932.5000000000005</v>
      </c>
      <c r="L76" s="118">
        <f t="shared" si="19"/>
        <v>4290</v>
      </c>
      <c r="M76" s="118">
        <f t="shared" si="20"/>
        <v>4647.5</v>
      </c>
      <c r="N76" s="119">
        <f t="shared" si="21"/>
        <v>5005</v>
      </c>
      <c r="O76" s="119">
        <f t="shared" si="22"/>
        <v>5362.5</v>
      </c>
      <c r="P76" s="181">
        <v>150</v>
      </c>
      <c r="Q76" s="136">
        <v>150</v>
      </c>
      <c r="R76" s="11"/>
    </row>
    <row r="77" spans="1:18" ht="15.75" x14ac:dyDescent="0.25">
      <c r="A77" s="547"/>
      <c r="B77" s="135" t="s">
        <v>316</v>
      </c>
      <c r="C77" s="118">
        <f t="shared" si="32"/>
        <v>1072.5</v>
      </c>
      <c r="D77" s="118">
        <f t="shared" si="33"/>
        <v>1430</v>
      </c>
      <c r="E77" s="118">
        <f t="shared" si="13"/>
        <v>1787.5</v>
      </c>
      <c r="F77" s="118">
        <f t="shared" si="14"/>
        <v>2145</v>
      </c>
      <c r="G77" s="118">
        <f t="shared" si="15"/>
        <v>2502.5</v>
      </c>
      <c r="H77" s="118">
        <f t="shared" si="16"/>
        <v>2860</v>
      </c>
      <c r="I77" s="118">
        <f t="shared" si="17"/>
        <v>3217.5</v>
      </c>
      <c r="J77" s="391">
        <v>3575</v>
      </c>
      <c r="K77" s="118">
        <f t="shared" si="18"/>
        <v>3932.5000000000005</v>
      </c>
      <c r="L77" s="118">
        <f t="shared" si="19"/>
        <v>4290</v>
      </c>
      <c r="M77" s="118">
        <f t="shared" si="20"/>
        <v>4647.5</v>
      </c>
      <c r="N77" s="119">
        <f t="shared" si="21"/>
        <v>5005</v>
      </c>
      <c r="O77" s="119">
        <f t="shared" si="22"/>
        <v>5362.5</v>
      </c>
      <c r="P77" s="181">
        <v>150</v>
      </c>
      <c r="Q77" s="136">
        <v>150</v>
      </c>
      <c r="R77" s="11"/>
    </row>
    <row r="78" spans="1:18" ht="15.75" x14ac:dyDescent="0.25">
      <c r="A78" s="547"/>
      <c r="B78" s="135" t="s">
        <v>490</v>
      </c>
      <c r="C78" s="118">
        <f t="shared" si="32"/>
        <v>1072.5</v>
      </c>
      <c r="D78" s="118">
        <f t="shared" si="33"/>
        <v>1430</v>
      </c>
      <c r="E78" s="118">
        <f t="shared" si="13"/>
        <v>1787.5</v>
      </c>
      <c r="F78" s="118">
        <f t="shared" si="14"/>
        <v>2145</v>
      </c>
      <c r="G78" s="118">
        <f t="shared" si="15"/>
        <v>2502.5</v>
      </c>
      <c r="H78" s="118">
        <f t="shared" si="16"/>
        <v>2860</v>
      </c>
      <c r="I78" s="118">
        <f t="shared" si="17"/>
        <v>3217.5</v>
      </c>
      <c r="J78" s="391">
        <v>3575</v>
      </c>
      <c r="K78" s="118">
        <f t="shared" si="18"/>
        <v>3932.5000000000005</v>
      </c>
      <c r="L78" s="118">
        <f t="shared" si="19"/>
        <v>4290</v>
      </c>
      <c r="M78" s="118">
        <f t="shared" si="20"/>
        <v>4647.5</v>
      </c>
      <c r="N78" s="119">
        <f t="shared" si="21"/>
        <v>5005</v>
      </c>
      <c r="O78" s="119">
        <f t="shared" si="22"/>
        <v>5362.5</v>
      </c>
      <c r="P78" s="181">
        <v>150</v>
      </c>
      <c r="Q78" s="136">
        <v>150</v>
      </c>
      <c r="R78" s="11"/>
    </row>
    <row r="79" spans="1:18" ht="15.75" x14ac:dyDescent="0.25">
      <c r="A79" s="547"/>
      <c r="B79" s="168" t="s">
        <v>491</v>
      </c>
      <c r="C79" s="118">
        <f t="shared" si="32"/>
        <v>1072.5</v>
      </c>
      <c r="D79" s="118">
        <f t="shared" si="33"/>
        <v>1430</v>
      </c>
      <c r="E79" s="118">
        <f t="shared" si="13"/>
        <v>1787.5</v>
      </c>
      <c r="F79" s="118">
        <f t="shared" si="14"/>
        <v>2145</v>
      </c>
      <c r="G79" s="118">
        <f t="shared" si="15"/>
        <v>2502.5</v>
      </c>
      <c r="H79" s="118">
        <f t="shared" si="16"/>
        <v>2860</v>
      </c>
      <c r="I79" s="118">
        <f t="shared" si="17"/>
        <v>3217.5</v>
      </c>
      <c r="J79" s="391">
        <v>3575</v>
      </c>
      <c r="K79" s="118">
        <f t="shared" si="18"/>
        <v>3932.5000000000005</v>
      </c>
      <c r="L79" s="118">
        <f t="shared" si="19"/>
        <v>4290</v>
      </c>
      <c r="M79" s="118">
        <f t="shared" si="20"/>
        <v>4647.5</v>
      </c>
      <c r="N79" s="119">
        <f t="shared" si="21"/>
        <v>5005</v>
      </c>
      <c r="O79" s="119">
        <f t="shared" si="22"/>
        <v>5362.5</v>
      </c>
      <c r="P79" s="181">
        <v>200</v>
      </c>
      <c r="Q79" s="136">
        <v>200</v>
      </c>
      <c r="R79" s="11"/>
    </row>
    <row r="80" spans="1:18" ht="15.75" x14ac:dyDescent="0.25">
      <c r="A80" s="547"/>
      <c r="B80" s="135" t="s">
        <v>317</v>
      </c>
      <c r="C80" s="118">
        <f t="shared" si="32"/>
        <v>1072.5</v>
      </c>
      <c r="D80" s="118">
        <f t="shared" si="33"/>
        <v>1430</v>
      </c>
      <c r="E80" s="118">
        <f t="shared" si="13"/>
        <v>1787.5</v>
      </c>
      <c r="F80" s="118">
        <f t="shared" si="14"/>
        <v>2145</v>
      </c>
      <c r="G80" s="118">
        <f t="shared" si="15"/>
        <v>2502.5</v>
      </c>
      <c r="H80" s="118">
        <f t="shared" si="16"/>
        <v>2860</v>
      </c>
      <c r="I80" s="118">
        <f t="shared" si="17"/>
        <v>3217.5</v>
      </c>
      <c r="J80" s="391">
        <v>3575</v>
      </c>
      <c r="K80" s="118">
        <f t="shared" si="18"/>
        <v>3932.5000000000005</v>
      </c>
      <c r="L80" s="118">
        <f t="shared" si="19"/>
        <v>4290</v>
      </c>
      <c r="M80" s="118">
        <f t="shared" si="20"/>
        <v>4647.5</v>
      </c>
      <c r="N80" s="119">
        <f t="shared" si="21"/>
        <v>5005</v>
      </c>
      <c r="O80" s="119">
        <f t="shared" si="22"/>
        <v>5362.5</v>
      </c>
      <c r="P80" s="181">
        <v>150</v>
      </c>
      <c r="Q80" s="136">
        <v>150</v>
      </c>
      <c r="R80" s="11"/>
    </row>
    <row r="81" spans="1:18" ht="32.25" thickBot="1" x14ac:dyDescent="0.3">
      <c r="A81" s="548"/>
      <c r="B81" s="142" t="s">
        <v>566</v>
      </c>
      <c r="C81" s="138">
        <f t="shared" si="32"/>
        <v>858</v>
      </c>
      <c r="D81" s="138">
        <f t="shared" si="33"/>
        <v>1144</v>
      </c>
      <c r="E81" s="138">
        <f t="shared" si="13"/>
        <v>1430</v>
      </c>
      <c r="F81" s="138">
        <f t="shared" si="14"/>
        <v>1716</v>
      </c>
      <c r="G81" s="138">
        <f t="shared" si="15"/>
        <v>2001.9999999999998</v>
      </c>
      <c r="H81" s="138">
        <f t="shared" si="16"/>
        <v>2288</v>
      </c>
      <c r="I81" s="138">
        <f t="shared" si="17"/>
        <v>2574</v>
      </c>
      <c r="J81" s="138">
        <v>2860</v>
      </c>
      <c r="K81" s="138">
        <f t="shared" si="18"/>
        <v>3146.0000000000005</v>
      </c>
      <c r="L81" s="138">
        <f t="shared" si="19"/>
        <v>3432</v>
      </c>
      <c r="M81" s="138">
        <f t="shared" si="20"/>
        <v>3718</v>
      </c>
      <c r="N81" s="139">
        <f t="shared" si="21"/>
        <v>4003.9999999999995</v>
      </c>
      <c r="O81" s="139">
        <f t="shared" si="22"/>
        <v>4290</v>
      </c>
      <c r="P81" s="186" t="s">
        <v>80</v>
      </c>
      <c r="Q81" s="140">
        <v>180</v>
      </c>
      <c r="R81" s="11"/>
    </row>
    <row r="82" spans="1:18" ht="31.5" x14ac:dyDescent="0.25">
      <c r="A82" s="546">
        <v>7</v>
      </c>
      <c r="B82" s="164" t="s">
        <v>318</v>
      </c>
      <c r="C82" s="131">
        <f t="shared" si="32"/>
        <v>1004.0999999999999</v>
      </c>
      <c r="D82" s="131">
        <f t="shared" si="33"/>
        <v>1338.8000000000002</v>
      </c>
      <c r="E82" s="131">
        <f t="shared" si="13"/>
        <v>1673.5</v>
      </c>
      <c r="F82" s="131">
        <f t="shared" si="14"/>
        <v>2008.1999999999998</v>
      </c>
      <c r="G82" s="131">
        <f t="shared" si="15"/>
        <v>2342.8999999999996</v>
      </c>
      <c r="H82" s="131">
        <f t="shared" si="16"/>
        <v>2677.6000000000004</v>
      </c>
      <c r="I82" s="131">
        <f t="shared" si="17"/>
        <v>3012.3</v>
      </c>
      <c r="J82" s="131">
        <v>3347</v>
      </c>
      <c r="K82" s="131">
        <f t="shared" si="18"/>
        <v>3681.7000000000003</v>
      </c>
      <c r="L82" s="165">
        <f t="shared" si="19"/>
        <v>4016.3999999999996</v>
      </c>
      <c r="M82" s="165">
        <f t="shared" si="20"/>
        <v>4351.1000000000004</v>
      </c>
      <c r="N82" s="166">
        <f t="shared" si="21"/>
        <v>4685.7999999999993</v>
      </c>
      <c r="O82" s="166">
        <f t="shared" si="22"/>
        <v>5020.5</v>
      </c>
      <c r="P82" s="184" t="s">
        <v>465</v>
      </c>
      <c r="Q82" s="133">
        <v>220</v>
      </c>
      <c r="R82" s="11"/>
    </row>
    <row r="83" spans="1:18" ht="31.5" x14ac:dyDescent="0.25">
      <c r="A83" s="547"/>
      <c r="B83" s="168" t="s">
        <v>319</v>
      </c>
      <c r="C83" s="118">
        <f t="shared" si="32"/>
        <v>1004.0999999999999</v>
      </c>
      <c r="D83" s="118">
        <f t="shared" si="33"/>
        <v>1338.8000000000002</v>
      </c>
      <c r="E83" s="118">
        <f t="shared" si="13"/>
        <v>1673.5</v>
      </c>
      <c r="F83" s="118">
        <f t="shared" si="14"/>
        <v>2008.1999999999998</v>
      </c>
      <c r="G83" s="118">
        <f t="shared" si="15"/>
        <v>2342.8999999999996</v>
      </c>
      <c r="H83" s="118">
        <f t="shared" si="16"/>
        <v>2677.6000000000004</v>
      </c>
      <c r="I83" s="118">
        <f t="shared" si="17"/>
        <v>3012.3</v>
      </c>
      <c r="J83" s="118">
        <v>3347</v>
      </c>
      <c r="K83" s="118">
        <f t="shared" si="18"/>
        <v>3681.7000000000003</v>
      </c>
      <c r="L83" s="118">
        <f t="shared" si="19"/>
        <v>4016.3999999999996</v>
      </c>
      <c r="M83" s="118">
        <f t="shared" si="20"/>
        <v>4351.1000000000004</v>
      </c>
      <c r="N83" s="119">
        <f t="shared" si="21"/>
        <v>4685.7999999999993</v>
      </c>
      <c r="O83" s="119">
        <f t="shared" si="22"/>
        <v>5020.5</v>
      </c>
      <c r="P83" s="181" t="s">
        <v>465</v>
      </c>
      <c r="Q83" s="136">
        <v>220</v>
      </c>
      <c r="R83" s="11"/>
    </row>
    <row r="84" spans="1:18" ht="15.75" x14ac:dyDescent="0.25">
      <c r="A84" s="547"/>
      <c r="B84" s="168" t="s">
        <v>320</v>
      </c>
      <c r="C84" s="118">
        <f t="shared" si="32"/>
        <v>1255.2</v>
      </c>
      <c r="D84" s="118">
        <f t="shared" si="33"/>
        <v>1673.6000000000001</v>
      </c>
      <c r="E84" s="118">
        <f t="shared" si="13"/>
        <v>2092</v>
      </c>
      <c r="F84" s="118">
        <f t="shared" si="14"/>
        <v>2510.4</v>
      </c>
      <c r="G84" s="118">
        <f t="shared" si="15"/>
        <v>2928.7999999999997</v>
      </c>
      <c r="H84" s="118">
        <f t="shared" si="16"/>
        <v>3347.2000000000003</v>
      </c>
      <c r="I84" s="118">
        <f t="shared" si="17"/>
        <v>3765.6</v>
      </c>
      <c r="J84" s="118">
        <v>4184</v>
      </c>
      <c r="K84" s="118">
        <f t="shared" si="18"/>
        <v>4602.4000000000005</v>
      </c>
      <c r="L84" s="118">
        <f t="shared" si="19"/>
        <v>5020.8</v>
      </c>
      <c r="M84" s="118">
        <f t="shared" si="20"/>
        <v>5439.2</v>
      </c>
      <c r="N84" s="119">
        <f t="shared" si="21"/>
        <v>5857.5999999999995</v>
      </c>
      <c r="O84" s="119">
        <f t="shared" si="22"/>
        <v>6276</v>
      </c>
      <c r="P84" s="181">
        <v>210</v>
      </c>
      <c r="Q84" s="136">
        <v>210</v>
      </c>
      <c r="R84" s="11"/>
    </row>
    <row r="85" spans="1:18" ht="31.5" x14ac:dyDescent="0.25">
      <c r="A85" s="547"/>
      <c r="B85" s="168" t="s">
        <v>492</v>
      </c>
      <c r="C85" s="118">
        <f t="shared" si="32"/>
        <v>1004.0999999999999</v>
      </c>
      <c r="D85" s="118">
        <f t="shared" si="33"/>
        <v>1338.8000000000002</v>
      </c>
      <c r="E85" s="118">
        <f t="shared" si="13"/>
        <v>1673.5</v>
      </c>
      <c r="F85" s="118">
        <f t="shared" si="14"/>
        <v>2008.1999999999998</v>
      </c>
      <c r="G85" s="118">
        <f t="shared" si="15"/>
        <v>2342.8999999999996</v>
      </c>
      <c r="H85" s="118">
        <f t="shared" si="16"/>
        <v>2677.6000000000004</v>
      </c>
      <c r="I85" s="118">
        <f t="shared" si="17"/>
        <v>3012.3</v>
      </c>
      <c r="J85" s="118">
        <v>3347</v>
      </c>
      <c r="K85" s="118">
        <f t="shared" si="18"/>
        <v>3681.7000000000003</v>
      </c>
      <c r="L85" s="118">
        <f t="shared" si="19"/>
        <v>4016.3999999999996</v>
      </c>
      <c r="M85" s="118">
        <f t="shared" si="20"/>
        <v>4351.1000000000004</v>
      </c>
      <c r="N85" s="119">
        <f t="shared" si="21"/>
        <v>4685.7999999999993</v>
      </c>
      <c r="O85" s="119">
        <f t="shared" si="22"/>
        <v>5020.5</v>
      </c>
      <c r="P85" s="181" t="s">
        <v>465</v>
      </c>
      <c r="Q85" s="136">
        <v>220</v>
      </c>
      <c r="R85" s="11"/>
    </row>
    <row r="86" spans="1:18" ht="32.25" thickBot="1" x14ac:dyDescent="0.3">
      <c r="A86" s="548"/>
      <c r="B86" s="170" t="s">
        <v>493</v>
      </c>
      <c r="C86" s="138">
        <f t="shared" si="32"/>
        <v>1004.0999999999999</v>
      </c>
      <c r="D86" s="138">
        <f t="shared" si="33"/>
        <v>1338.8000000000002</v>
      </c>
      <c r="E86" s="138">
        <f t="shared" si="13"/>
        <v>1673.5</v>
      </c>
      <c r="F86" s="138">
        <f t="shared" si="14"/>
        <v>2008.1999999999998</v>
      </c>
      <c r="G86" s="138">
        <f t="shared" si="15"/>
        <v>2342.8999999999996</v>
      </c>
      <c r="H86" s="138">
        <f t="shared" si="16"/>
        <v>2677.6000000000004</v>
      </c>
      <c r="I86" s="138">
        <f t="shared" si="17"/>
        <v>3012.3</v>
      </c>
      <c r="J86" s="138">
        <v>3347</v>
      </c>
      <c r="K86" s="138">
        <f t="shared" si="18"/>
        <v>3681.7000000000003</v>
      </c>
      <c r="L86" s="138">
        <f t="shared" si="19"/>
        <v>4016.3999999999996</v>
      </c>
      <c r="M86" s="138">
        <f t="shared" si="20"/>
        <v>4351.1000000000004</v>
      </c>
      <c r="N86" s="139">
        <f t="shared" si="21"/>
        <v>4685.7999999999993</v>
      </c>
      <c r="O86" s="139">
        <f t="shared" si="22"/>
        <v>5020.5</v>
      </c>
      <c r="P86" s="186" t="s">
        <v>465</v>
      </c>
      <c r="Q86" s="162">
        <v>210</v>
      </c>
      <c r="R86" s="11"/>
    </row>
    <row r="87" spans="1:18" ht="31.5" x14ac:dyDescent="0.25">
      <c r="A87" s="546">
        <v>8</v>
      </c>
      <c r="B87" s="164" t="s">
        <v>321</v>
      </c>
      <c r="C87" s="131">
        <f t="shared" si="32"/>
        <v>1442.3999999999999</v>
      </c>
      <c r="D87" s="131">
        <f t="shared" si="33"/>
        <v>1923.2</v>
      </c>
      <c r="E87" s="131">
        <f t="shared" si="13"/>
        <v>2404</v>
      </c>
      <c r="F87" s="131">
        <f t="shared" si="14"/>
        <v>2884.7999999999997</v>
      </c>
      <c r="G87" s="131">
        <f t="shared" si="15"/>
        <v>3365.6</v>
      </c>
      <c r="H87" s="131">
        <f t="shared" si="16"/>
        <v>3846.4</v>
      </c>
      <c r="I87" s="131">
        <f t="shared" si="17"/>
        <v>4327.2</v>
      </c>
      <c r="J87" s="131">
        <v>4808</v>
      </c>
      <c r="K87" s="131">
        <f t="shared" si="18"/>
        <v>5288.8</v>
      </c>
      <c r="L87" s="131">
        <f t="shared" si="19"/>
        <v>5769.5999999999995</v>
      </c>
      <c r="M87" s="131">
        <f t="shared" si="20"/>
        <v>6250.4000000000005</v>
      </c>
      <c r="N87" s="132">
        <f t="shared" si="21"/>
        <v>6731.2</v>
      </c>
      <c r="O87" s="132">
        <f t="shared" si="22"/>
        <v>7212</v>
      </c>
      <c r="P87" s="184" t="s">
        <v>465</v>
      </c>
      <c r="Q87" s="133">
        <v>190</v>
      </c>
      <c r="R87" s="11"/>
    </row>
    <row r="88" spans="1:18" ht="32.25" thickBot="1" x14ac:dyDescent="0.3">
      <c r="A88" s="548"/>
      <c r="B88" s="170" t="s">
        <v>494</v>
      </c>
      <c r="C88" s="138">
        <f t="shared" si="32"/>
        <v>1442.3999999999999</v>
      </c>
      <c r="D88" s="138">
        <f t="shared" si="33"/>
        <v>1923.2</v>
      </c>
      <c r="E88" s="138">
        <f t="shared" si="13"/>
        <v>2404</v>
      </c>
      <c r="F88" s="138">
        <f t="shared" si="14"/>
        <v>2884.7999999999997</v>
      </c>
      <c r="G88" s="138">
        <f t="shared" si="15"/>
        <v>3365.6</v>
      </c>
      <c r="H88" s="138">
        <f t="shared" si="16"/>
        <v>3846.4</v>
      </c>
      <c r="I88" s="138">
        <f t="shared" si="17"/>
        <v>4327.2</v>
      </c>
      <c r="J88" s="138">
        <v>4808</v>
      </c>
      <c r="K88" s="138">
        <f t="shared" si="18"/>
        <v>5288.8</v>
      </c>
      <c r="L88" s="138">
        <f t="shared" si="19"/>
        <v>5769.5999999999995</v>
      </c>
      <c r="M88" s="138">
        <f t="shared" si="20"/>
        <v>6250.4000000000005</v>
      </c>
      <c r="N88" s="139">
        <f t="shared" si="21"/>
        <v>6731.2</v>
      </c>
      <c r="O88" s="139">
        <f t="shared" si="22"/>
        <v>7212</v>
      </c>
      <c r="P88" s="186" t="s">
        <v>465</v>
      </c>
      <c r="Q88" s="162">
        <v>190</v>
      </c>
      <c r="R88" s="11"/>
    </row>
    <row r="89" spans="1:18" ht="16.5" thickBot="1" x14ac:dyDescent="0.3">
      <c r="A89" s="79"/>
      <c r="B89" s="4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</row>
    <row r="90" spans="1:18" ht="21" x14ac:dyDescent="0.25">
      <c r="B90" s="359" t="s">
        <v>561</v>
      </c>
      <c r="C90" s="360"/>
      <c r="D90" s="361"/>
      <c r="E90" s="361"/>
      <c r="F90" s="361"/>
      <c r="G90" s="361"/>
      <c r="H90" s="361"/>
      <c r="I90" s="344"/>
      <c r="J90" s="344"/>
      <c r="K90" s="300"/>
      <c r="L90" s="344"/>
      <c r="M90" s="344"/>
      <c r="N90" s="344"/>
      <c r="O90" s="344"/>
      <c r="P90" s="344"/>
      <c r="Q90" s="345"/>
    </row>
    <row r="91" spans="1:18" ht="18.75" x14ac:dyDescent="0.3">
      <c r="B91" s="356" t="s">
        <v>558</v>
      </c>
      <c r="C91" s="357"/>
      <c r="D91" s="358"/>
      <c r="E91" s="358"/>
      <c r="F91" s="358"/>
      <c r="G91" s="358"/>
      <c r="H91" s="248"/>
      <c r="I91" s="358" t="s">
        <v>560</v>
      </c>
      <c r="J91" s="362"/>
      <c r="K91" s="362"/>
      <c r="L91" s="362"/>
      <c r="M91" s="362"/>
      <c r="N91" s="362"/>
      <c r="O91" s="362"/>
      <c r="P91" s="248"/>
      <c r="Q91" s="363"/>
    </row>
    <row r="92" spans="1:18" ht="15.75" thickBot="1" x14ac:dyDescent="0.3">
      <c r="B92" s="364" t="s">
        <v>559</v>
      </c>
      <c r="C92" s="365"/>
      <c r="D92" s="366"/>
      <c r="E92" s="366"/>
      <c r="F92" s="366"/>
      <c r="G92" s="366"/>
      <c r="H92" s="366"/>
      <c r="I92" s="367"/>
      <c r="J92" s="367"/>
      <c r="K92" s="367"/>
      <c r="L92" s="367"/>
      <c r="M92" s="367"/>
      <c r="N92" s="367"/>
      <c r="O92" s="367"/>
      <c r="P92" s="367"/>
      <c r="Q92" s="368"/>
    </row>
    <row r="93" spans="1:18" ht="15.75" x14ac:dyDescent="0.25">
      <c r="A93" s="17" t="s">
        <v>240</v>
      </c>
      <c r="B93" s="17"/>
      <c r="C93" s="17"/>
    </row>
    <row r="94" spans="1:18" ht="15.75" x14ac:dyDescent="0.25">
      <c r="A94" s="17" t="s">
        <v>8</v>
      </c>
      <c r="B94" s="17"/>
      <c r="C94" s="17"/>
    </row>
    <row r="95" spans="1:18" ht="15.75" x14ac:dyDescent="0.25">
      <c r="A95" s="17" t="s">
        <v>241</v>
      </c>
    </row>
    <row r="96" spans="1:18" x14ac:dyDescent="0.25">
      <c r="A96" s="30" t="s">
        <v>597</v>
      </c>
      <c r="B96" s="41"/>
    </row>
    <row r="97" spans="1:2" x14ac:dyDescent="0.25">
      <c r="A97" s="30" t="s">
        <v>598</v>
      </c>
      <c r="B97" s="41"/>
    </row>
    <row r="98" spans="1:2" ht="18.75" x14ac:dyDescent="0.3">
      <c r="A98" s="64" t="s">
        <v>16</v>
      </c>
    </row>
  </sheetData>
  <mergeCells count="36">
    <mergeCell ref="P52:P53"/>
    <mergeCell ref="Q52:Q53"/>
    <mergeCell ref="A75:A81"/>
    <mergeCell ref="A82:A86"/>
    <mergeCell ref="A87:A88"/>
    <mergeCell ref="A59:A74"/>
    <mergeCell ref="N28:N29"/>
    <mergeCell ref="O28:O29"/>
    <mergeCell ref="G28:G29"/>
    <mergeCell ref="K28:K29"/>
    <mergeCell ref="I28:I29"/>
    <mergeCell ref="H28:H29"/>
    <mergeCell ref="M28:M29"/>
    <mergeCell ref="L28:L29"/>
    <mergeCell ref="J28:J29"/>
    <mergeCell ref="C28:C29"/>
    <mergeCell ref="D28:D29"/>
    <mergeCell ref="E28:E29"/>
    <mergeCell ref="A16:A31"/>
    <mergeCell ref="F28:F29"/>
    <mergeCell ref="A32:A42"/>
    <mergeCell ref="A43:A55"/>
    <mergeCell ref="P57:Q57"/>
    <mergeCell ref="A56:Q56"/>
    <mergeCell ref="A1:P1"/>
    <mergeCell ref="B57:B58"/>
    <mergeCell ref="Q2:R2"/>
    <mergeCell ref="A4:A5"/>
    <mergeCell ref="B4:B5"/>
    <mergeCell ref="C4:O4"/>
    <mergeCell ref="C57:O57"/>
    <mergeCell ref="A7:A15"/>
    <mergeCell ref="P4:Q4"/>
    <mergeCell ref="P28:P29"/>
    <mergeCell ref="Q28:Q29"/>
    <mergeCell ref="B28:B29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0"/>
  <sheetViews>
    <sheetView topLeftCell="A78" zoomScale="90" zoomScaleNormal="90" workbookViewId="0">
      <selection activeCell="J89" sqref="J89"/>
    </sheetView>
  </sheetViews>
  <sheetFormatPr defaultRowHeight="15" x14ac:dyDescent="0.25"/>
  <cols>
    <col min="1" max="1" width="2.85546875" customWidth="1"/>
    <col min="2" max="2" width="38.7109375" customWidth="1"/>
    <col min="15" max="15" width="7.7109375" bestFit="1" customWidth="1"/>
    <col min="16" max="16" width="13.42578125" customWidth="1"/>
  </cols>
  <sheetData>
    <row r="1" spans="1:18" ht="18" customHeight="1" x14ac:dyDescent="0.25">
      <c r="A1" s="552" t="s">
        <v>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69"/>
      <c r="R1" s="69"/>
    </row>
    <row r="2" spans="1:18" ht="21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562"/>
      <c r="R2" s="562"/>
    </row>
    <row r="3" spans="1:18" ht="16.5" thickBot="1" x14ac:dyDescent="0.3">
      <c r="A3" s="78" t="s">
        <v>576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</row>
    <row r="4" spans="1:18" ht="15.75" x14ac:dyDescent="0.25">
      <c r="A4" s="557"/>
      <c r="B4" s="559" t="s">
        <v>1</v>
      </c>
      <c r="C4" s="525" t="s">
        <v>2</v>
      </c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61"/>
      <c r="P4" s="512" t="s">
        <v>462</v>
      </c>
      <c r="Q4" s="513"/>
      <c r="R4" s="2"/>
    </row>
    <row r="5" spans="1:18" ht="26.25" thickBot="1" x14ac:dyDescent="0.3">
      <c r="A5" s="558"/>
      <c r="B5" s="560"/>
      <c r="C5" s="138">
        <v>0.3</v>
      </c>
      <c r="D5" s="138">
        <v>0.4</v>
      </c>
      <c r="E5" s="138">
        <v>0.5</v>
      </c>
      <c r="F5" s="138">
        <v>0.6</v>
      </c>
      <c r="G5" s="138">
        <v>0.7</v>
      </c>
      <c r="H5" s="138">
        <v>0.8</v>
      </c>
      <c r="I5" s="138">
        <v>0.9</v>
      </c>
      <c r="J5" s="138">
        <v>1</v>
      </c>
      <c r="K5" s="138">
        <v>1.1000000000000001</v>
      </c>
      <c r="L5" s="138">
        <v>1.2</v>
      </c>
      <c r="M5" s="138">
        <v>1.3</v>
      </c>
      <c r="N5" s="139">
        <v>1.4</v>
      </c>
      <c r="O5" s="146">
        <v>1.5</v>
      </c>
      <c r="P5" s="388" t="s">
        <v>463</v>
      </c>
      <c r="Q5" s="389" t="s">
        <v>464</v>
      </c>
      <c r="R5" s="1"/>
    </row>
    <row r="6" spans="1:18" ht="32.25" thickBot="1" x14ac:dyDescent="0.3">
      <c r="A6" s="147">
        <v>0</v>
      </c>
      <c r="B6" s="148" t="s">
        <v>282</v>
      </c>
      <c r="C6" s="149">
        <f>J6*0.3</f>
        <v>570.6</v>
      </c>
      <c r="D6" s="149">
        <f>J6*0.4</f>
        <v>760.80000000000007</v>
      </c>
      <c r="E6" s="149">
        <f>J6*0.5</f>
        <v>951</v>
      </c>
      <c r="F6" s="149">
        <f>J6*0.6</f>
        <v>1141.2</v>
      </c>
      <c r="G6" s="149">
        <f>J6*0.7</f>
        <v>1331.3999999999999</v>
      </c>
      <c r="H6" s="149">
        <f>J6*0.8</f>
        <v>1521.6000000000001</v>
      </c>
      <c r="I6" s="149">
        <f>J6*0.9</f>
        <v>1711.8</v>
      </c>
      <c r="J6" s="378">
        <v>1902</v>
      </c>
      <c r="K6" s="149">
        <f>J6*1.1</f>
        <v>2092.2000000000003</v>
      </c>
      <c r="L6" s="149">
        <f>J6*1.2</f>
        <v>2282.4</v>
      </c>
      <c r="M6" s="149">
        <f>J6*1.3</f>
        <v>2472.6</v>
      </c>
      <c r="N6" s="150">
        <f>J6*1.4</f>
        <v>2662.7999999999997</v>
      </c>
      <c r="O6" s="150">
        <f>J6*1.5</f>
        <v>2853</v>
      </c>
      <c r="P6" s="196">
        <v>180</v>
      </c>
      <c r="Q6" s="197">
        <v>180</v>
      </c>
      <c r="R6" s="1"/>
    </row>
    <row r="7" spans="1:18" ht="15.75" x14ac:dyDescent="0.25">
      <c r="A7" s="549">
        <v>1</v>
      </c>
      <c r="B7" s="141" t="s">
        <v>283</v>
      </c>
      <c r="C7" s="131">
        <f>J7*0.3</f>
        <v>670.8</v>
      </c>
      <c r="D7" s="131">
        <f>J7*0.4</f>
        <v>894.40000000000009</v>
      </c>
      <c r="E7" s="131">
        <f>J7*0.5</f>
        <v>1118</v>
      </c>
      <c r="F7" s="131">
        <f>J7*0.6</f>
        <v>1341.6</v>
      </c>
      <c r="G7" s="131">
        <f>J7*0.7</f>
        <v>1565.1999999999998</v>
      </c>
      <c r="H7" s="131">
        <f>J7*0.8</f>
        <v>1788.8000000000002</v>
      </c>
      <c r="I7" s="131">
        <f>J7*0.9</f>
        <v>2012.4</v>
      </c>
      <c r="J7" s="131">
        <v>2236</v>
      </c>
      <c r="K7" s="131">
        <f>J7*1.1</f>
        <v>2459.6000000000004</v>
      </c>
      <c r="L7" s="131">
        <f>J7*1.2</f>
        <v>2683.2</v>
      </c>
      <c r="M7" s="131">
        <f>J7*1.3</f>
        <v>2906.8</v>
      </c>
      <c r="N7" s="132">
        <f>J7*1.4</f>
        <v>3130.3999999999996</v>
      </c>
      <c r="O7" s="132">
        <f>J7*1.5</f>
        <v>3354</v>
      </c>
      <c r="P7" s="198">
        <v>180</v>
      </c>
      <c r="Q7" s="199">
        <v>180</v>
      </c>
      <c r="R7" s="1"/>
    </row>
    <row r="8" spans="1:18" ht="15.75" x14ac:dyDescent="0.25">
      <c r="A8" s="547"/>
      <c r="B8" s="135" t="s">
        <v>284</v>
      </c>
      <c r="C8" s="118">
        <f t="shared" ref="C8:C13" si="0">J8*0.3</f>
        <v>670.8</v>
      </c>
      <c r="D8" s="118">
        <f t="shared" ref="D8:D73" si="1">J8*0.4</f>
        <v>894.40000000000009</v>
      </c>
      <c r="E8" s="118">
        <f t="shared" ref="E8:E73" si="2">J8*0.5</f>
        <v>1118</v>
      </c>
      <c r="F8" s="118">
        <f t="shared" ref="F8:F73" si="3">J8*0.6</f>
        <v>1341.6</v>
      </c>
      <c r="G8" s="118">
        <f t="shared" ref="G8:G73" si="4">J8*0.7</f>
        <v>1565.1999999999998</v>
      </c>
      <c r="H8" s="118">
        <f t="shared" ref="H8:H73" si="5">J8*0.8</f>
        <v>1788.8000000000002</v>
      </c>
      <c r="I8" s="118">
        <f t="shared" ref="I8:I73" si="6">J8*0.9</f>
        <v>2012.4</v>
      </c>
      <c r="J8" s="379">
        <v>2236</v>
      </c>
      <c r="K8" s="118">
        <f t="shared" ref="K8:K73" si="7">J8*1.1</f>
        <v>2459.6000000000004</v>
      </c>
      <c r="L8" s="118">
        <f t="shared" ref="L8:L73" si="8">J8*1.2</f>
        <v>2683.2</v>
      </c>
      <c r="M8" s="118">
        <f t="shared" ref="M8:M73" si="9">J8*1.3</f>
        <v>2906.8</v>
      </c>
      <c r="N8" s="119">
        <f t="shared" ref="N8:N73" si="10">J8*1.4</f>
        <v>3130.3999999999996</v>
      </c>
      <c r="O8" s="119">
        <f t="shared" ref="O8:O73" si="11">J8*1.5</f>
        <v>3354</v>
      </c>
      <c r="P8" s="200">
        <v>180</v>
      </c>
      <c r="Q8" s="201">
        <v>180</v>
      </c>
      <c r="R8" s="1"/>
    </row>
    <row r="9" spans="1:18" ht="15.75" x14ac:dyDescent="0.25">
      <c r="A9" s="547"/>
      <c r="B9" s="135" t="s">
        <v>285</v>
      </c>
      <c r="C9" s="118">
        <f>J9*0.3</f>
        <v>670.8</v>
      </c>
      <c r="D9" s="118">
        <f t="shared" si="1"/>
        <v>894.40000000000009</v>
      </c>
      <c r="E9" s="118">
        <f t="shared" si="2"/>
        <v>1118</v>
      </c>
      <c r="F9" s="118">
        <f t="shared" si="3"/>
        <v>1341.6</v>
      </c>
      <c r="G9" s="118">
        <f t="shared" si="4"/>
        <v>1565.1999999999998</v>
      </c>
      <c r="H9" s="118">
        <f t="shared" si="5"/>
        <v>1788.8000000000002</v>
      </c>
      <c r="I9" s="118">
        <f t="shared" si="6"/>
        <v>2012.4</v>
      </c>
      <c r="J9" s="391">
        <v>2236</v>
      </c>
      <c r="K9" s="118">
        <f t="shared" si="7"/>
        <v>2459.6000000000004</v>
      </c>
      <c r="L9" s="118">
        <f t="shared" si="8"/>
        <v>2683.2</v>
      </c>
      <c r="M9" s="118">
        <f t="shared" si="9"/>
        <v>2906.8</v>
      </c>
      <c r="N9" s="119">
        <f t="shared" si="10"/>
        <v>3130.3999999999996</v>
      </c>
      <c r="O9" s="119">
        <f t="shared" si="11"/>
        <v>3354</v>
      </c>
      <c r="P9" s="200">
        <v>180</v>
      </c>
      <c r="Q9" s="201">
        <v>180</v>
      </c>
      <c r="R9" s="1"/>
    </row>
    <row r="10" spans="1:18" ht="15.75" x14ac:dyDescent="0.25">
      <c r="A10" s="547"/>
      <c r="B10" s="135" t="s">
        <v>286</v>
      </c>
      <c r="C10" s="118">
        <f t="shared" si="0"/>
        <v>670.8</v>
      </c>
      <c r="D10" s="118">
        <f t="shared" si="1"/>
        <v>894.40000000000009</v>
      </c>
      <c r="E10" s="118">
        <f t="shared" si="2"/>
        <v>1118</v>
      </c>
      <c r="F10" s="118">
        <f t="shared" si="3"/>
        <v>1341.6</v>
      </c>
      <c r="G10" s="118">
        <f t="shared" si="4"/>
        <v>1565.1999999999998</v>
      </c>
      <c r="H10" s="118">
        <f t="shared" si="5"/>
        <v>1788.8000000000002</v>
      </c>
      <c r="I10" s="118">
        <f t="shared" si="6"/>
        <v>2012.4</v>
      </c>
      <c r="J10" s="391">
        <v>2236</v>
      </c>
      <c r="K10" s="118">
        <f t="shared" si="7"/>
        <v>2459.6000000000004</v>
      </c>
      <c r="L10" s="118">
        <f t="shared" si="8"/>
        <v>2683.2</v>
      </c>
      <c r="M10" s="118">
        <f t="shared" si="9"/>
        <v>2906.8</v>
      </c>
      <c r="N10" s="119">
        <f t="shared" si="10"/>
        <v>3130.3999999999996</v>
      </c>
      <c r="O10" s="119">
        <f t="shared" si="11"/>
        <v>3354</v>
      </c>
      <c r="P10" s="200">
        <v>180</v>
      </c>
      <c r="Q10" s="201">
        <v>180</v>
      </c>
      <c r="R10" s="1"/>
    </row>
    <row r="11" spans="1:18" ht="15.75" x14ac:dyDescent="0.25">
      <c r="A11" s="547"/>
      <c r="B11" s="135" t="s">
        <v>287</v>
      </c>
      <c r="C11" s="118">
        <f t="shared" si="0"/>
        <v>670.8</v>
      </c>
      <c r="D11" s="118">
        <f t="shared" si="1"/>
        <v>894.40000000000009</v>
      </c>
      <c r="E11" s="118">
        <f t="shared" si="2"/>
        <v>1118</v>
      </c>
      <c r="F11" s="118">
        <f t="shared" si="3"/>
        <v>1341.6</v>
      </c>
      <c r="G11" s="118">
        <f t="shared" si="4"/>
        <v>1565.1999999999998</v>
      </c>
      <c r="H11" s="118">
        <f t="shared" si="5"/>
        <v>1788.8000000000002</v>
      </c>
      <c r="I11" s="118">
        <f t="shared" si="6"/>
        <v>2012.4</v>
      </c>
      <c r="J11" s="391">
        <v>2236</v>
      </c>
      <c r="K11" s="118">
        <f t="shared" si="7"/>
        <v>2459.6000000000004</v>
      </c>
      <c r="L11" s="118">
        <f t="shared" si="8"/>
        <v>2683.2</v>
      </c>
      <c r="M11" s="118">
        <f t="shared" si="9"/>
        <v>2906.8</v>
      </c>
      <c r="N11" s="119">
        <f t="shared" si="10"/>
        <v>3130.3999999999996</v>
      </c>
      <c r="O11" s="119">
        <f t="shared" si="11"/>
        <v>3354</v>
      </c>
      <c r="P11" s="200">
        <v>180</v>
      </c>
      <c r="Q11" s="201">
        <v>180</v>
      </c>
      <c r="R11" s="1"/>
    </row>
    <row r="12" spans="1:18" ht="15.75" x14ac:dyDescent="0.25">
      <c r="A12" s="547"/>
      <c r="B12" s="135" t="s">
        <v>459</v>
      </c>
      <c r="C12" s="118">
        <f t="shared" si="0"/>
        <v>670.8</v>
      </c>
      <c r="D12" s="118">
        <f t="shared" si="1"/>
        <v>894.40000000000009</v>
      </c>
      <c r="E12" s="118">
        <f t="shared" si="2"/>
        <v>1118</v>
      </c>
      <c r="F12" s="118">
        <f t="shared" si="3"/>
        <v>1341.6</v>
      </c>
      <c r="G12" s="118">
        <f t="shared" si="4"/>
        <v>1565.1999999999998</v>
      </c>
      <c r="H12" s="118">
        <f t="shared" si="5"/>
        <v>1788.8000000000002</v>
      </c>
      <c r="I12" s="118">
        <f t="shared" si="6"/>
        <v>2012.4</v>
      </c>
      <c r="J12" s="391">
        <v>2236</v>
      </c>
      <c r="K12" s="118">
        <f t="shared" si="7"/>
        <v>2459.6000000000004</v>
      </c>
      <c r="L12" s="118">
        <f t="shared" si="8"/>
        <v>2683.2</v>
      </c>
      <c r="M12" s="118">
        <f t="shared" si="9"/>
        <v>2906.8</v>
      </c>
      <c r="N12" s="119">
        <f t="shared" si="10"/>
        <v>3130.3999999999996</v>
      </c>
      <c r="O12" s="119">
        <f t="shared" si="11"/>
        <v>3354</v>
      </c>
      <c r="P12" s="202">
        <v>180</v>
      </c>
      <c r="Q12" s="203">
        <v>180</v>
      </c>
      <c r="R12" s="1"/>
    </row>
    <row r="13" spans="1:18" ht="15.75" x14ac:dyDescent="0.25">
      <c r="A13" s="547"/>
      <c r="B13" s="135" t="s">
        <v>288</v>
      </c>
      <c r="C13" s="118">
        <f t="shared" si="0"/>
        <v>670.8</v>
      </c>
      <c r="D13" s="118">
        <f t="shared" si="1"/>
        <v>894.40000000000009</v>
      </c>
      <c r="E13" s="118">
        <f t="shared" si="2"/>
        <v>1118</v>
      </c>
      <c r="F13" s="118">
        <f t="shared" si="3"/>
        <v>1341.6</v>
      </c>
      <c r="G13" s="118">
        <f t="shared" si="4"/>
        <v>1565.1999999999998</v>
      </c>
      <c r="H13" s="118">
        <f t="shared" si="5"/>
        <v>1788.8000000000002</v>
      </c>
      <c r="I13" s="118">
        <f t="shared" si="6"/>
        <v>2012.4</v>
      </c>
      <c r="J13" s="391">
        <v>2236</v>
      </c>
      <c r="K13" s="118">
        <f t="shared" si="7"/>
        <v>2459.6000000000004</v>
      </c>
      <c r="L13" s="118">
        <f t="shared" si="8"/>
        <v>2683.2</v>
      </c>
      <c r="M13" s="118">
        <f t="shared" si="9"/>
        <v>2906.8</v>
      </c>
      <c r="N13" s="119">
        <f t="shared" si="10"/>
        <v>3130.3999999999996</v>
      </c>
      <c r="O13" s="119">
        <f t="shared" si="11"/>
        <v>3354</v>
      </c>
      <c r="P13" s="200">
        <v>180</v>
      </c>
      <c r="Q13" s="204">
        <v>180</v>
      </c>
      <c r="R13" s="1"/>
    </row>
    <row r="14" spans="1:18" ht="15.75" x14ac:dyDescent="0.25">
      <c r="A14" s="547"/>
      <c r="B14" s="135" t="s">
        <v>3</v>
      </c>
      <c r="C14" s="118">
        <f>J14*0.3</f>
        <v>670.8</v>
      </c>
      <c r="D14" s="118">
        <f t="shared" si="1"/>
        <v>894.40000000000009</v>
      </c>
      <c r="E14" s="118">
        <f t="shared" si="2"/>
        <v>1118</v>
      </c>
      <c r="F14" s="118">
        <f t="shared" si="3"/>
        <v>1341.6</v>
      </c>
      <c r="G14" s="118">
        <f t="shared" si="4"/>
        <v>1565.1999999999998</v>
      </c>
      <c r="H14" s="118">
        <f t="shared" si="5"/>
        <v>1788.8000000000002</v>
      </c>
      <c r="I14" s="118">
        <f t="shared" si="6"/>
        <v>2012.4</v>
      </c>
      <c r="J14" s="391">
        <v>2236</v>
      </c>
      <c r="K14" s="118">
        <f t="shared" si="7"/>
        <v>2459.6000000000004</v>
      </c>
      <c r="L14" s="118">
        <f t="shared" si="8"/>
        <v>2683.2</v>
      </c>
      <c r="M14" s="118">
        <f t="shared" si="9"/>
        <v>2906.8</v>
      </c>
      <c r="N14" s="119">
        <f t="shared" si="10"/>
        <v>3130.3999999999996</v>
      </c>
      <c r="O14" s="119">
        <f t="shared" si="11"/>
        <v>3354</v>
      </c>
      <c r="P14" s="202">
        <v>180</v>
      </c>
      <c r="Q14" s="203">
        <v>220</v>
      </c>
      <c r="R14" s="1"/>
    </row>
    <row r="15" spans="1:18" ht="16.5" thickBot="1" x14ac:dyDescent="0.3">
      <c r="A15" s="548"/>
      <c r="B15" s="142" t="s">
        <v>4</v>
      </c>
      <c r="C15" s="138">
        <f>J15*0.3</f>
        <v>670.8</v>
      </c>
      <c r="D15" s="138">
        <f t="shared" si="1"/>
        <v>894.40000000000009</v>
      </c>
      <c r="E15" s="138">
        <f t="shared" si="2"/>
        <v>1118</v>
      </c>
      <c r="F15" s="138">
        <f t="shared" si="3"/>
        <v>1341.6</v>
      </c>
      <c r="G15" s="138">
        <f t="shared" si="4"/>
        <v>1565.1999999999998</v>
      </c>
      <c r="H15" s="138">
        <f t="shared" si="5"/>
        <v>1788.8000000000002</v>
      </c>
      <c r="I15" s="138">
        <f t="shared" si="6"/>
        <v>2012.4</v>
      </c>
      <c r="J15" s="391">
        <v>2236</v>
      </c>
      <c r="K15" s="138">
        <f t="shared" si="7"/>
        <v>2459.6000000000004</v>
      </c>
      <c r="L15" s="138">
        <f t="shared" si="8"/>
        <v>2683.2</v>
      </c>
      <c r="M15" s="138">
        <f t="shared" si="9"/>
        <v>2906.8</v>
      </c>
      <c r="N15" s="139">
        <f t="shared" si="10"/>
        <v>3130.3999999999996</v>
      </c>
      <c r="O15" s="139">
        <f t="shared" si="11"/>
        <v>3354</v>
      </c>
      <c r="P15" s="205">
        <v>200</v>
      </c>
      <c r="Q15" s="206">
        <v>220</v>
      </c>
      <c r="R15" s="1"/>
    </row>
    <row r="16" spans="1:18" ht="15.75" x14ac:dyDescent="0.25">
      <c r="A16" s="549">
        <v>2</v>
      </c>
      <c r="B16" s="141" t="s">
        <v>289</v>
      </c>
      <c r="C16" s="131">
        <f t="shared" ref="C16:C28" si="12">J16*0.3</f>
        <v>912.9</v>
      </c>
      <c r="D16" s="131">
        <f t="shared" si="1"/>
        <v>1217.2</v>
      </c>
      <c r="E16" s="131">
        <f t="shared" si="2"/>
        <v>1521.5</v>
      </c>
      <c r="F16" s="131">
        <f t="shared" si="3"/>
        <v>1825.8</v>
      </c>
      <c r="G16" s="131">
        <f t="shared" si="4"/>
        <v>2130.1</v>
      </c>
      <c r="H16" s="131">
        <f t="shared" si="5"/>
        <v>2434.4</v>
      </c>
      <c r="I16" s="131">
        <f t="shared" si="6"/>
        <v>2738.7000000000003</v>
      </c>
      <c r="J16" s="131">
        <v>3043</v>
      </c>
      <c r="K16" s="131">
        <f t="shared" si="7"/>
        <v>3347.3</v>
      </c>
      <c r="L16" s="131">
        <f t="shared" si="8"/>
        <v>3651.6</v>
      </c>
      <c r="M16" s="131">
        <f t="shared" si="9"/>
        <v>3955.9</v>
      </c>
      <c r="N16" s="132">
        <f t="shared" si="10"/>
        <v>4260.2</v>
      </c>
      <c r="O16" s="132">
        <f t="shared" si="11"/>
        <v>4564.5</v>
      </c>
      <c r="P16" s="198">
        <v>180</v>
      </c>
      <c r="Q16" s="199">
        <v>180</v>
      </c>
    </row>
    <row r="17" spans="1:17" ht="15.75" x14ac:dyDescent="0.25">
      <c r="A17" s="547"/>
      <c r="B17" s="135" t="s">
        <v>290</v>
      </c>
      <c r="C17" s="118">
        <f t="shared" si="12"/>
        <v>912.9</v>
      </c>
      <c r="D17" s="118">
        <f t="shared" si="1"/>
        <v>1217.2</v>
      </c>
      <c r="E17" s="118">
        <f t="shared" si="2"/>
        <v>1521.5</v>
      </c>
      <c r="F17" s="118">
        <f t="shared" si="3"/>
        <v>1825.8</v>
      </c>
      <c r="G17" s="118">
        <f t="shared" si="4"/>
        <v>2130.1</v>
      </c>
      <c r="H17" s="118">
        <f t="shared" si="5"/>
        <v>2434.4</v>
      </c>
      <c r="I17" s="118">
        <f t="shared" si="6"/>
        <v>2738.7000000000003</v>
      </c>
      <c r="J17" s="379">
        <v>3043</v>
      </c>
      <c r="K17" s="118">
        <f t="shared" si="7"/>
        <v>3347.3</v>
      </c>
      <c r="L17" s="118">
        <f t="shared" si="8"/>
        <v>3651.6</v>
      </c>
      <c r="M17" s="118">
        <f t="shared" si="9"/>
        <v>3955.9</v>
      </c>
      <c r="N17" s="119">
        <f t="shared" si="10"/>
        <v>4260.2</v>
      </c>
      <c r="O17" s="119">
        <f t="shared" si="11"/>
        <v>4564.5</v>
      </c>
      <c r="P17" s="202">
        <v>180</v>
      </c>
      <c r="Q17" s="203">
        <v>180</v>
      </c>
    </row>
    <row r="18" spans="1:17" ht="15.75" x14ac:dyDescent="0.25">
      <c r="A18" s="547"/>
      <c r="B18" s="135" t="s">
        <v>460</v>
      </c>
      <c r="C18" s="118">
        <f t="shared" si="12"/>
        <v>912.9</v>
      </c>
      <c r="D18" s="118">
        <f t="shared" si="1"/>
        <v>1217.2</v>
      </c>
      <c r="E18" s="118">
        <f t="shared" si="2"/>
        <v>1521.5</v>
      </c>
      <c r="F18" s="118">
        <f t="shared" si="3"/>
        <v>1825.8</v>
      </c>
      <c r="G18" s="118">
        <f t="shared" si="4"/>
        <v>2130.1</v>
      </c>
      <c r="H18" s="118">
        <f t="shared" si="5"/>
        <v>2434.4</v>
      </c>
      <c r="I18" s="118">
        <f t="shared" si="6"/>
        <v>2738.7000000000003</v>
      </c>
      <c r="J18" s="391">
        <v>3043</v>
      </c>
      <c r="K18" s="118">
        <f t="shared" si="7"/>
        <v>3347.3</v>
      </c>
      <c r="L18" s="118">
        <f t="shared" si="8"/>
        <v>3651.6</v>
      </c>
      <c r="M18" s="118">
        <f t="shared" si="9"/>
        <v>3955.9</v>
      </c>
      <c r="N18" s="119">
        <f t="shared" si="10"/>
        <v>4260.2</v>
      </c>
      <c r="O18" s="119">
        <f t="shared" si="11"/>
        <v>4564.5</v>
      </c>
      <c r="P18" s="202">
        <v>180</v>
      </c>
      <c r="Q18" s="203">
        <v>180</v>
      </c>
    </row>
    <row r="19" spans="1:17" ht="15.75" x14ac:dyDescent="0.25">
      <c r="A19" s="547"/>
      <c r="B19" s="135" t="s">
        <v>291</v>
      </c>
      <c r="C19" s="118">
        <f t="shared" si="12"/>
        <v>912.9</v>
      </c>
      <c r="D19" s="118">
        <f t="shared" si="1"/>
        <v>1217.2</v>
      </c>
      <c r="E19" s="118">
        <f t="shared" si="2"/>
        <v>1521.5</v>
      </c>
      <c r="F19" s="118">
        <f t="shared" si="3"/>
        <v>1825.8</v>
      </c>
      <c r="G19" s="118">
        <f t="shared" si="4"/>
        <v>2130.1</v>
      </c>
      <c r="H19" s="118">
        <f t="shared" si="5"/>
        <v>2434.4</v>
      </c>
      <c r="I19" s="118">
        <f t="shared" si="6"/>
        <v>2738.7000000000003</v>
      </c>
      <c r="J19" s="391">
        <v>3043</v>
      </c>
      <c r="K19" s="118">
        <f t="shared" si="7"/>
        <v>3347.3</v>
      </c>
      <c r="L19" s="118">
        <f t="shared" si="8"/>
        <v>3651.6</v>
      </c>
      <c r="M19" s="118">
        <f t="shared" si="9"/>
        <v>3955.9</v>
      </c>
      <c r="N19" s="119">
        <f t="shared" si="10"/>
        <v>4260.2</v>
      </c>
      <c r="O19" s="119">
        <f t="shared" si="11"/>
        <v>4564.5</v>
      </c>
      <c r="P19" s="202">
        <v>180</v>
      </c>
      <c r="Q19" s="203">
        <v>220</v>
      </c>
    </row>
    <row r="20" spans="1:17" ht="15.75" x14ac:dyDescent="0.25">
      <c r="A20" s="547"/>
      <c r="B20" s="135" t="s">
        <v>292</v>
      </c>
      <c r="C20" s="118">
        <f t="shared" si="12"/>
        <v>912.9</v>
      </c>
      <c r="D20" s="118">
        <f t="shared" si="1"/>
        <v>1217.2</v>
      </c>
      <c r="E20" s="118">
        <f t="shared" si="2"/>
        <v>1521.5</v>
      </c>
      <c r="F20" s="118">
        <f t="shared" si="3"/>
        <v>1825.8</v>
      </c>
      <c r="G20" s="118">
        <f t="shared" si="4"/>
        <v>2130.1</v>
      </c>
      <c r="H20" s="118">
        <f t="shared" si="5"/>
        <v>2434.4</v>
      </c>
      <c r="I20" s="118">
        <f t="shared" si="6"/>
        <v>2738.7000000000003</v>
      </c>
      <c r="J20" s="391">
        <v>3043</v>
      </c>
      <c r="K20" s="118">
        <f t="shared" si="7"/>
        <v>3347.3</v>
      </c>
      <c r="L20" s="118">
        <f t="shared" si="8"/>
        <v>3651.6</v>
      </c>
      <c r="M20" s="118">
        <f t="shared" si="9"/>
        <v>3955.9</v>
      </c>
      <c r="N20" s="119">
        <f t="shared" si="10"/>
        <v>4260.2</v>
      </c>
      <c r="O20" s="119">
        <f t="shared" si="11"/>
        <v>4564.5</v>
      </c>
      <c r="P20" s="200">
        <v>180</v>
      </c>
      <c r="Q20" s="201">
        <v>180</v>
      </c>
    </row>
    <row r="21" spans="1:17" ht="15.75" x14ac:dyDescent="0.25">
      <c r="A21" s="547"/>
      <c r="B21" s="135" t="s">
        <v>5</v>
      </c>
      <c r="C21" s="118">
        <f t="shared" si="12"/>
        <v>912.9</v>
      </c>
      <c r="D21" s="118">
        <f t="shared" si="1"/>
        <v>1217.2</v>
      </c>
      <c r="E21" s="118">
        <f t="shared" si="2"/>
        <v>1521.5</v>
      </c>
      <c r="F21" s="118">
        <f t="shared" si="3"/>
        <v>1825.8</v>
      </c>
      <c r="G21" s="118">
        <f t="shared" si="4"/>
        <v>2130.1</v>
      </c>
      <c r="H21" s="118">
        <f t="shared" si="5"/>
        <v>2434.4</v>
      </c>
      <c r="I21" s="118">
        <f t="shared" si="6"/>
        <v>2738.7000000000003</v>
      </c>
      <c r="J21" s="391">
        <v>3043</v>
      </c>
      <c r="K21" s="118">
        <f t="shared" si="7"/>
        <v>3347.3</v>
      </c>
      <c r="L21" s="118">
        <f t="shared" si="8"/>
        <v>3651.6</v>
      </c>
      <c r="M21" s="118">
        <f t="shared" si="9"/>
        <v>3955.9</v>
      </c>
      <c r="N21" s="119">
        <f t="shared" si="10"/>
        <v>4260.2</v>
      </c>
      <c r="O21" s="119">
        <f t="shared" si="11"/>
        <v>4564.5</v>
      </c>
      <c r="P21" s="202">
        <v>180</v>
      </c>
      <c r="Q21" s="203">
        <v>220</v>
      </c>
    </row>
    <row r="22" spans="1:17" ht="15.75" x14ac:dyDescent="0.25">
      <c r="A22" s="547"/>
      <c r="B22" s="135" t="s">
        <v>293</v>
      </c>
      <c r="C22" s="118">
        <f t="shared" si="12"/>
        <v>912.9</v>
      </c>
      <c r="D22" s="118">
        <f t="shared" si="1"/>
        <v>1217.2</v>
      </c>
      <c r="E22" s="118">
        <f t="shared" si="2"/>
        <v>1521.5</v>
      </c>
      <c r="F22" s="118">
        <f t="shared" si="3"/>
        <v>1825.8</v>
      </c>
      <c r="G22" s="118">
        <f t="shared" si="4"/>
        <v>2130.1</v>
      </c>
      <c r="H22" s="118">
        <f t="shared" si="5"/>
        <v>2434.4</v>
      </c>
      <c r="I22" s="118">
        <f t="shared" si="6"/>
        <v>2738.7000000000003</v>
      </c>
      <c r="J22" s="391">
        <v>3043</v>
      </c>
      <c r="K22" s="118">
        <f t="shared" si="7"/>
        <v>3347.3</v>
      </c>
      <c r="L22" s="118">
        <f t="shared" si="8"/>
        <v>3651.6</v>
      </c>
      <c r="M22" s="118">
        <f t="shared" si="9"/>
        <v>3955.9</v>
      </c>
      <c r="N22" s="119">
        <f t="shared" si="10"/>
        <v>4260.2</v>
      </c>
      <c r="O22" s="119">
        <f t="shared" si="11"/>
        <v>4564.5</v>
      </c>
      <c r="P22" s="200">
        <v>178</v>
      </c>
      <c r="Q22" s="201">
        <v>180</v>
      </c>
    </row>
    <row r="23" spans="1:17" ht="15.75" x14ac:dyDescent="0.25">
      <c r="A23" s="547"/>
      <c r="B23" s="135" t="s">
        <v>294</v>
      </c>
      <c r="C23" s="118">
        <f t="shared" si="12"/>
        <v>912.9</v>
      </c>
      <c r="D23" s="118">
        <f t="shared" si="1"/>
        <v>1217.2</v>
      </c>
      <c r="E23" s="118">
        <f t="shared" si="2"/>
        <v>1521.5</v>
      </c>
      <c r="F23" s="118">
        <f t="shared" si="3"/>
        <v>1825.8</v>
      </c>
      <c r="G23" s="118">
        <f t="shared" si="4"/>
        <v>2130.1</v>
      </c>
      <c r="H23" s="118">
        <f t="shared" si="5"/>
        <v>2434.4</v>
      </c>
      <c r="I23" s="118">
        <f t="shared" si="6"/>
        <v>2738.7000000000003</v>
      </c>
      <c r="J23" s="391">
        <v>3043</v>
      </c>
      <c r="K23" s="118">
        <f t="shared" si="7"/>
        <v>3347.3</v>
      </c>
      <c r="L23" s="118">
        <f t="shared" si="8"/>
        <v>3651.6</v>
      </c>
      <c r="M23" s="118">
        <f t="shared" si="9"/>
        <v>3955.9</v>
      </c>
      <c r="N23" s="119">
        <f t="shared" si="10"/>
        <v>4260.2</v>
      </c>
      <c r="O23" s="119">
        <f t="shared" si="11"/>
        <v>4564.5</v>
      </c>
      <c r="P23" s="200">
        <v>180</v>
      </c>
      <c r="Q23" s="201">
        <v>180</v>
      </c>
    </row>
    <row r="24" spans="1:17" ht="15.75" x14ac:dyDescent="0.25">
      <c r="A24" s="547"/>
      <c r="B24" s="135" t="s">
        <v>295</v>
      </c>
      <c r="C24" s="118">
        <f t="shared" si="12"/>
        <v>912.9</v>
      </c>
      <c r="D24" s="118">
        <f t="shared" si="1"/>
        <v>1217.2</v>
      </c>
      <c r="E24" s="118">
        <f t="shared" si="2"/>
        <v>1521.5</v>
      </c>
      <c r="F24" s="118">
        <f t="shared" si="3"/>
        <v>1825.8</v>
      </c>
      <c r="G24" s="118">
        <f t="shared" si="4"/>
        <v>2130.1</v>
      </c>
      <c r="H24" s="118">
        <f t="shared" si="5"/>
        <v>2434.4</v>
      </c>
      <c r="I24" s="118">
        <f t="shared" si="6"/>
        <v>2738.7000000000003</v>
      </c>
      <c r="J24" s="391">
        <v>3043</v>
      </c>
      <c r="K24" s="118">
        <f t="shared" si="7"/>
        <v>3347.3</v>
      </c>
      <c r="L24" s="118">
        <f t="shared" si="8"/>
        <v>3651.6</v>
      </c>
      <c r="M24" s="118">
        <f t="shared" si="9"/>
        <v>3955.9</v>
      </c>
      <c r="N24" s="119">
        <f t="shared" si="10"/>
        <v>4260.2</v>
      </c>
      <c r="O24" s="119">
        <f t="shared" si="11"/>
        <v>4564.5</v>
      </c>
      <c r="P24" s="200">
        <v>180</v>
      </c>
      <c r="Q24" s="201">
        <v>180</v>
      </c>
    </row>
    <row r="25" spans="1:17" ht="15.75" x14ac:dyDescent="0.25">
      <c r="A25" s="547"/>
      <c r="B25" s="135" t="s">
        <v>296</v>
      </c>
      <c r="C25" s="118">
        <f t="shared" si="12"/>
        <v>912.9</v>
      </c>
      <c r="D25" s="118">
        <f t="shared" si="1"/>
        <v>1217.2</v>
      </c>
      <c r="E25" s="118">
        <f t="shared" si="2"/>
        <v>1521.5</v>
      </c>
      <c r="F25" s="118">
        <f t="shared" si="3"/>
        <v>1825.8</v>
      </c>
      <c r="G25" s="118">
        <f t="shared" si="4"/>
        <v>2130.1</v>
      </c>
      <c r="H25" s="118">
        <f t="shared" si="5"/>
        <v>2434.4</v>
      </c>
      <c r="I25" s="118">
        <f t="shared" si="6"/>
        <v>2738.7000000000003</v>
      </c>
      <c r="J25" s="391">
        <v>3043</v>
      </c>
      <c r="K25" s="118">
        <f t="shared" si="7"/>
        <v>3347.3</v>
      </c>
      <c r="L25" s="118">
        <f t="shared" si="8"/>
        <v>3651.6</v>
      </c>
      <c r="M25" s="118">
        <f t="shared" si="9"/>
        <v>3955.9</v>
      </c>
      <c r="N25" s="119">
        <f t="shared" si="10"/>
        <v>4260.2</v>
      </c>
      <c r="O25" s="119">
        <f t="shared" si="11"/>
        <v>4564.5</v>
      </c>
      <c r="P25" s="200">
        <v>180</v>
      </c>
      <c r="Q25" s="201">
        <v>180</v>
      </c>
    </row>
    <row r="26" spans="1:17" ht="15.75" x14ac:dyDescent="0.25">
      <c r="A26" s="547"/>
      <c r="B26" s="135" t="s">
        <v>297</v>
      </c>
      <c r="C26" s="118">
        <f t="shared" si="12"/>
        <v>912.9</v>
      </c>
      <c r="D26" s="118">
        <f t="shared" si="1"/>
        <v>1217.2</v>
      </c>
      <c r="E26" s="118">
        <f t="shared" si="2"/>
        <v>1521.5</v>
      </c>
      <c r="F26" s="118">
        <f t="shared" si="3"/>
        <v>1825.8</v>
      </c>
      <c r="G26" s="118">
        <f t="shared" si="4"/>
        <v>2130.1</v>
      </c>
      <c r="H26" s="118">
        <f t="shared" si="5"/>
        <v>2434.4</v>
      </c>
      <c r="I26" s="118">
        <f t="shared" si="6"/>
        <v>2738.7000000000003</v>
      </c>
      <c r="J26" s="391">
        <v>3043</v>
      </c>
      <c r="K26" s="118">
        <f t="shared" si="7"/>
        <v>3347.3</v>
      </c>
      <c r="L26" s="118">
        <f t="shared" si="8"/>
        <v>3651.6</v>
      </c>
      <c r="M26" s="118">
        <f t="shared" si="9"/>
        <v>3955.9</v>
      </c>
      <c r="N26" s="119">
        <f t="shared" si="10"/>
        <v>4260.2</v>
      </c>
      <c r="O26" s="119">
        <f t="shared" si="11"/>
        <v>4564.5</v>
      </c>
      <c r="P26" s="202">
        <v>180</v>
      </c>
      <c r="Q26" s="203">
        <v>180</v>
      </c>
    </row>
    <row r="27" spans="1:17" ht="15.75" x14ac:dyDescent="0.25">
      <c r="A27" s="547"/>
      <c r="B27" s="129" t="s">
        <v>461</v>
      </c>
      <c r="C27" s="118">
        <f t="shared" si="12"/>
        <v>912.9</v>
      </c>
      <c r="D27" s="118">
        <f t="shared" si="1"/>
        <v>1217.2</v>
      </c>
      <c r="E27" s="118">
        <f t="shared" si="2"/>
        <v>1521.5</v>
      </c>
      <c r="F27" s="118">
        <f t="shared" si="3"/>
        <v>1825.8</v>
      </c>
      <c r="G27" s="118">
        <f t="shared" si="4"/>
        <v>2130.1</v>
      </c>
      <c r="H27" s="118">
        <f t="shared" si="5"/>
        <v>2434.4</v>
      </c>
      <c r="I27" s="118">
        <f t="shared" si="6"/>
        <v>2738.7000000000003</v>
      </c>
      <c r="J27" s="379">
        <v>3043</v>
      </c>
      <c r="K27" s="118">
        <f t="shared" si="7"/>
        <v>3347.3</v>
      </c>
      <c r="L27" s="118">
        <f t="shared" si="8"/>
        <v>3651.6</v>
      </c>
      <c r="M27" s="118">
        <f t="shared" si="9"/>
        <v>3955.9</v>
      </c>
      <c r="N27" s="119">
        <f t="shared" si="10"/>
        <v>4260.2</v>
      </c>
      <c r="O27" s="119">
        <f t="shared" si="11"/>
        <v>4564.5</v>
      </c>
      <c r="P27" s="207">
        <v>180</v>
      </c>
      <c r="Q27" s="208">
        <v>220</v>
      </c>
    </row>
    <row r="28" spans="1:17" ht="15.75" customHeight="1" x14ac:dyDescent="0.25">
      <c r="A28" s="551"/>
      <c r="B28" s="533" t="s">
        <v>498</v>
      </c>
      <c r="C28" s="535">
        <f t="shared" si="12"/>
        <v>912.9</v>
      </c>
      <c r="D28" s="535">
        <f t="shared" si="1"/>
        <v>1217.2</v>
      </c>
      <c r="E28" s="535">
        <f t="shared" si="2"/>
        <v>1521.5</v>
      </c>
      <c r="F28" s="535">
        <f t="shared" si="3"/>
        <v>1825.8</v>
      </c>
      <c r="G28" s="535">
        <f t="shared" si="4"/>
        <v>2130.1</v>
      </c>
      <c r="H28" s="535">
        <f t="shared" si="5"/>
        <v>2434.4</v>
      </c>
      <c r="I28" s="535">
        <f t="shared" si="6"/>
        <v>2738.7000000000003</v>
      </c>
      <c r="J28" s="535">
        <v>3043</v>
      </c>
      <c r="K28" s="535">
        <f t="shared" si="7"/>
        <v>3347.3</v>
      </c>
      <c r="L28" s="535">
        <f t="shared" si="8"/>
        <v>3651.6</v>
      </c>
      <c r="M28" s="535">
        <f t="shared" si="9"/>
        <v>3955.9</v>
      </c>
      <c r="N28" s="535">
        <f t="shared" si="10"/>
        <v>4260.2</v>
      </c>
      <c r="O28" s="540">
        <f t="shared" si="11"/>
        <v>4564.5</v>
      </c>
      <c r="P28" s="553">
        <v>180</v>
      </c>
      <c r="Q28" s="555">
        <v>215</v>
      </c>
    </row>
    <row r="29" spans="1:17" ht="157.5" customHeight="1" x14ac:dyDescent="0.25">
      <c r="A29" s="551"/>
      <c r="B29" s="534"/>
      <c r="C29" s="536"/>
      <c r="D29" s="536"/>
      <c r="E29" s="536"/>
      <c r="F29" s="536"/>
      <c r="G29" s="536"/>
      <c r="H29" s="536"/>
      <c r="I29" s="536"/>
      <c r="J29" s="536"/>
      <c r="K29" s="536"/>
      <c r="L29" s="536"/>
      <c r="M29" s="536"/>
      <c r="N29" s="536"/>
      <c r="O29" s="541"/>
      <c r="P29" s="554"/>
      <c r="Q29" s="556">
        <v>220</v>
      </c>
    </row>
    <row r="30" spans="1:17" ht="31.5" x14ac:dyDescent="0.25">
      <c r="A30" s="547"/>
      <c r="B30" s="130" t="s">
        <v>298</v>
      </c>
      <c r="C30" s="118">
        <f t="shared" ref="C30:C42" si="13">J30*0.3</f>
        <v>730.19999999999993</v>
      </c>
      <c r="D30" s="118">
        <f t="shared" si="1"/>
        <v>973.6</v>
      </c>
      <c r="E30" s="118">
        <f t="shared" si="2"/>
        <v>1217</v>
      </c>
      <c r="F30" s="118">
        <f t="shared" si="3"/>
        <v>1460.3999999999999</v>
      </c>
      <c r="G30" s="118">
        <f t="shared" si="4"/>
        <v>1703.8</v>
      </c>
      <c r="H30" s="118">
        <f t="shared" si="5"/>
        <v>1947.2</v>
      </c>
      <c r="I30" s="118">
        <f t="shared" si="6"/>
        <v>2190.6</v>
      </c>
      <c r="J30" s="379">
        <v>2434</v>
      </c>
      <c r="K30" s="118">
        <f t="shared" si="7"/>
        <v>2677.4</v>
      </c>
      <c r="L30" s="120">
        <f t="shared" si="8"/>
        <v>2920.7999999999997</v>
      </c>
      <c r="M30" s="120">
        <f t="shared" si="9"/>
        <v>3164.2000000000003</v>
      </c>
      <c r="N30" s="157">
        <f t="shared" si="10"/>
        <v>3407.6</v>
      </c>
      <c r="O30" s="157">
        <f t="shared" si="11"/>
        <v>3651</v>
      </c>
      <c r="P30" s="200" t="s">
        <v>465</v>
      </c>
      <c r="Q30" s="201">
        <v>150</v>
      </c>
    </row>
    <row r="31" spans="1:17" ht="32.25" thickBot="1" x14ac:dyDescent="0.3">
      <c r="A31" s="548"/>
      <c r="B31" s="142" t="s">
        <v>299</v>
      </c>
      <c r="C31" s="138">
        <f t="shared" si="13"/>
        <v>730.19999999999993</v>
      </c>
      <c r="D31" s="138">
        <f>J31*0.4</f>
        <v>973.6</v>
      </c>
      <c r="E31" s="138">
        <f>J31*0.5</f>
        <v>1217</v>
      </c>
      <c r="F31" s="138">
        <f>J31*0.6</f>
        <v>1460.3999999999999</v>
      </c>
      <c r="G31" s="138">
        <f>J31*0.7</f>
        <v>1703.8</v>
      </c>
      <c r="H31" s="138">
        <f>J31*0.8</f>
        <v>1947.2</v>
      </c>
      <c r="I31" s="138">
        <v>1170</v>
      </c>
      <c r="J31" s="380">
        <v>2434</v>
      </c>
      <c r="K31" s="138">
        <f t="shared" ref="K31" si="14">J31*1.1</f>
        <v>2677.4</v>
      </c>
      <c r="L31" s="138">
        <f t="shared" ref="L31" si="15">J31*1.2</f>
        <v>2920.7999999999997</v>
      </c>
      <c r="M31" s="138">
        <f t="shared" ref="M31" si="16">J31*1.3</f>
        <v>3164.2000000000003</v>
      </c>
      <c r="N31" s="139">
        <f t="shared" ref="N31" si="17">J31*1.4</f>
        <v>3407.6</v>
      </c>
      <c r="O31" s="139">
        <f t="shared" ref="O31" si="18">J31*1.5</f>
        <v>3651</v>
      </c>
      <c r="P31" s="209" t="s">
        <v>465</v>
      </c>
      <c r="Q31" s="210">
        <v>150</v>
      </c>
    </row>
    <row r="32" spans="1:17" ht="15.75" x14ac:dyDescent="0.25">
      <c r="A32" s="549">
        <v>3</v>
      </c>
      <c r="B32" s="141" t="s">
        <v>6</v>
      </c>
      <c r="C32" s="131">
        <f t="shared" si="13"/>
        <v>935.4</v>
      </c>
      <c r="D32" s="131">
        <f t="shared" si="1"/>
        <v>1247.2</v>
      </c>
      <c r="E32" s="131">
        <f t="shared" si="2"/>
        <v>1559</v>
      </c>
      <c r="F32" s="131">
        <f t="shared" si="3"/>
        <v>1870.8</v>
      </c>
      <c r="G32" s="131">
        <f t="shared" si="4"/>
        <v>2182.6</v>
      </c>
      <c r="H32" s="131">
        <f t="shared" si="5"/>
        <v>2494.4</v>
      </c>
      <c r="I32" s="131">
        <f t="shared" si="6"/>
        <v>2806.2000000000003</v>
      </c>
      <c r="J32" s="131">
        <v>3118</v>
      </c>
      <c r="K32" s="131">
        <f t="shared" si="7"/>
        <v>3429.8</v>
      </c>
      <c r="L32" s="131">
        <f t="shared" si="8"/>
        <v>3741.6</v>
      </c>
      <c r="M32" s="131">
        <f t="shared" si="9"/>
        <v>4053.4</v>
      </c>
      <c r="N32" s="132">
        <f t="shared" si="10"/>
        <v>4365.2</v>
      </c>
      <c r="O32" s="132">
        <f t="shared" si="11"/>
        <v>4677</v>
      </c>
      <c r="P32" s="211">
        <v>180</v>
      </c>
      <c r="Q32" s="212">
        <v>180</v>
      </c>
    </row>
    <row r="33" spans="1:17" ht="31.5" x14ac:dyDescent="0.25">
      <c r="A33" s="550"/>
      <c r="B33" s="135" t="s">
        <v>467</v>
      </c>
      <c r="C33" s="118">
        <f t="shared" si="13"/>
        <v>935.4</v>
      </c>
      <c r="D33" s="118">
        <f t="shared" si="1"/>
        <v>1247.2</v>
      </c>
      <c r="E33" s="118">
        <f t="shared" si="2"/>
        <v>1559</v>
      </c>
      <c r="F33" s="118">
        <f t="shared" si="3"/>
        <v>1870.8</v>
      </c>
      <c r="G33" s="118">
        <f t="shared" si="4"/>
        <v>2182.6</v>
      </c>
      <c r="H33" s="118">
        <f t="shared" si="5"/>
        <v>2494.4</v>
      </c>
      <c r="I33" s="118">
        <f t="shared" si="6"/>
        <v>2806.2000000000003</v>
      </c>
      <c r="J33" s="379">
        <v>3118</v>
      </c>
      <c r="K33" s="118">
        <f t="shared" si="7"/>
        <v>3429.8</v>
      </c>
      <c r="L33" s="118">
        <f t="shared" si="8"/>
        <v>3741.6</v>
      </c>
      <c r="M33" s="118">
        <f t="shared" si="9"/>
        <v>4053.4</v>
      </c>
      <c r="N33" s="119">
        <f t="shared" si="10"/>
        <v>4365.2</v>
      </c>
      <c r="O33" s="119">
        <f t="shared" si="11"/>
        <v>4677</v>
      </c>
      <c r="P33" s="213">
        <v>190</v>
      </c>
      <c r="Q33" s="201">
        <v>190</v>
      </c>
    </row>
    <row r="34" spans="1:17" ht="30.75" x14ac:dyDescent="0.25">
      <c r="A34" s="547"/>
      <c r="B34" s="135" t="s">
        <v>468</v>
      </c>
      <c r="C34" s="118">
        <f t="shared" si="13"/>
        <v>935.4</v>
      </c>
      <c r="D34" s="118">
        <f t="shared" si="1"/>
        <v>1247.2</v>
      </c>
      <c r="E34" s="118">
        <f t="shared" si="2"/>
        <v>1559</v>
      </c>
      <c r="F34" s="118">
        <f t="shared" si="3"/>
        <v>1870.8</v>
      </c>
      <c r="G34" s="118">
        <f t="shared" si="4"/>
        <v>2182.6</v>
      </c>
      <c r="H34" s="118">
        <f t="shared" si="5"/>
        <v>2494.4</v>
      </c>
      <c r="I34" s="118">
        <f t="shared" si="6"/>
        <v>2806.2000000000003</v>
      </c>
      <c r="J34" s="379">
        <v>3118</v>
      </c>
      <c r="K34" s="118">
        <f t="shared" si="7"/>
        <v>3429.8</v>
      </c>
      <c r="L34" s="118">
        <f t="shared" si="8"/>
        <v>3741.6</v>
      </c>
      <c r="M34" s="118">
        <f t="shared" si="9"/>
        <v>4053.4</v>
      </c>
      <c r="N34" s="119">
        <f t="shared" si="10"/>
        <v>4365.2</v>
      </c>
      <c r="O34" s="119">
        <f t="shared" si="11"/>
        <v>4677</v>
      </c>
      <c r="P34" s="202">
        <v>150</v>
      </c>
      <c r="Q34" s="203" t="s">
        <v>465</v>
      </c>
    </row>
    <row r="35" spans="1:17" ht="15.75" x14ac:dyDescent="0.25">
      <c r="A35" s="547"/>
      <c r="B35" s="135" t="s">
        <v>469</v>
      </c>
      <c r="C35" s="118">
        <f t="shared" si="13"/>
        <v>935.4</v>
      </c>
      <c r="D35" s="118">
        <f t="shared" si="1"/>
        <v>1247.2</v>
      </c>
      <c r="E35" s="118">
        <f t="shared" si="2"/>
        <v>1559</v>
      </c>
      <c r="F35" s="118">
        <f t="shared" si="3"/>
        <v>1870.8</v>
      </c>
      <c r="G35" s="118">
        <f t="shared" si="4"/>
        <v>2182.6</v>
      </c>
      <c r="H35" s="118">
        <f t="shared" si="5"/>
        <v>2494.4</v>
      </c>
      <c r="I35" s="118">
        <f t="shared" si="6"/>
        <v>2806.2000000000003</v>
      </c>
      <c r="J35" s="379">
        <v>3118</v>
      </c>
      <c r="K35" s="118">
        <f t="shared" si="7"/>
        <v>3429.8</v>
      </c>
      <c r="L35" s="118">
        <f t="shared" si="8"/>
        <v>3741.6</v>
      </c>
      <c r="M35" s="118">
        <f t="shared" si="9"/>
        <v>4053.4</v>
      </c>
      <c r="N35" s="119">
        <f t="shared" si="10"/>
        <v>4365.2</v>
      </c>
      <c r="O35" s="119">
        <f t="shared" si="11"/>
        <v>4677</v>
      </c>
      <c r="P35" s="202">
        <v>180</v>
      </c>
      <c r="Q35" s="203">
        <v>180</v>
      </c>
    </row>
    <row r="36" spans="1:17" ht="31.5" x14ac:dyDescent="0.25">
      <c r="A36" s="547"/>
      <c r="B36" s="135" t="s">
        <v>472</v>
      </c>
      <c r="C36" s="118">
        <f t="shared" si="13"/>
        <v>748.5</v>
      </c>
      <c r="D36" s="118">
        <f t="shared" si="1"/>
        <v>998</v>
      </c>
      <c r="E36" s="118">
        <f t="shared" si="2"/>
        <v>1247.5</v>
      </c>
      <c r="F36" s="118">
        <f t="shared" si="3"/>
        <v>1497</v>
      </c>
      <c r="G36" s="118">
        <f t="shared" si="4"/>
        <v>1746.5</v>
      </c>
      <c r="H36" s="118">
        <f t="shared" si="5"/>
        <v>1996</v>
      </c>
      <c r="I36" s="118">
        <f t="shared" si="6"/>
        <v>2245.5</v>
      </c>
      <c r="J36" s="379">
        <v>2495</v>
      </c>
      <c r="K36" s="118">
        <f t="shared" si="7"/>
        <v>2744.5</v>
      </c>
      <c r="L36" s="118">
        <f t="shared" si="8"/>
        <v>2994</v>
      </c>
      <c r="M36" s="118">
        <f t="shared" si="9"/>
        <v>3243.5</v>
      </c>
      <c r="N36" s="119">
        <f t="shared" si="10"/>
        <v>3493</v>
      </c>
      <c r="O36" s="119">
        <f t="shared" si="11"/>
        <v>3742.5</v>
      </c>
      <c r="P36" s="213" t="s">
        <v>465</v>
      </c>
      <c r="Q36" s="201">
        <v>220</v>
      </c>
    </row>
    <row r="37" spans="1:17" ht="31.5" x14ac:dyDescent="0.25">
      <c r="A37" s="547"/>
      <c r="B37" s="135" t="s">
        <v>473</v>
      </c>
      <c r="C37" s="118">
        <f t="shared" si="13"/>
        <v>748.5</v>
      </c>
      <c r="D37" s="118">
        <f t="shared" si="1"/>
        <v>998</v>
      </c>
      <c r="E37" s="118">
        <f t="shared" si="2"/>
        <v>1247.5</v>
      </c>
      <c r="F37" s="118">
        <f t="shared" si="3"/>
        <v>1497</v>
      </c>
      <c r="G37" s="118">
        <f t="shared" si="4"/>
        <v>1746.5</v>
      </c>
      <c r="H37" s="118">
        <f t="shared" si="5"/>
        <v>1996</v>
      </c>
      <c r="I37" s="118">
        <f t="shared" si="6"/>
        <v>2245.5</v>
      </c>
      <c r="J37" s="379">
        <v>2495</v>
      </c>
      <c r="K37" s="118">
        <f t="shared" si="7"/>
        <v>2744.5</v>
      </c>
      <c r="L37" s="118">
        <f t="shared" si="8"/>
        <v>2994</v>
      </c>
      <c r="M37" s="118">
        <f t="shared" si="9"/>
        <v>3243.5</v>
      </c>
      <c r="N37" s="119">
        <f t="shared" si="10"/>
        <v>3493</v>
      </c>
      <c r="O37" s="119">
        <f t="shared" si="11"/>
        <v>3742.5</v>
      </c>
      <c r="P37" s="213" t="s">
        <v>465</v>
      </c>
      <c r="Q37" s="201">
        <v>220</v>
      </c>
    </row>
    <row r="38" spans="1:17" ht="31.5" x14ac:dyDescent="0.25">
      <c r="A38" s="547"/>
      <c r="B38" s="135" t="s">
        <v>475</v>
      </c>
      <c r="C38" s="118">
        <f t="shared" si="13"/>
        <v>935.4</v>
      </c>
      <c r="D38" s="118">
        <f t="shared" si="1"/>
        <v>1247.2</v>
      </c>
      <c r="E38" s="118">
        <f t="shared" si="2"/>
        <v>1559</v>
      </c>
      <c r="F38" s="118">
        <f t="shared" si="3"/>
        <v>1870.8</v>
      </c>
      <c r="G38" s="118">
        <f t="shared" si="4"/>
        <v>2182.6</v>
      </c>
      <c r="H38" s="118">
        <f t="shared" si="5"/>
        <v>2494.4</v>
      </c>
      <c r="I38" s="118">
        <f t="shared" si="6"/>
        <v>2806.2000000000003</v>
      </c>
      <c r="J38" s="379">
        <v>3118</v>
      </c>
      <c r="K38" s="118">
        <f t="shared" si="7"/>
        <v>3429.8</v>
      </c>
      <c r="L38" s="118">
        <f t="shared" si="8"/>
        <v>3741.6</v>
      </c>
      <c r="M38" s="118">
        <f t="shared" si="9"/>
        <v>4053.4</v>
      </c>
      <c r="N38" s="119">
        <f t="shared" si="10"/>
        <v>4365.2</v>
      </c>
      <c r="O38" s="119">
        <f t="shared" si="11"/>
        <v>4677</v>
      </c>
      <c r="P38" s="213">
        <v>190</v>
      </c>
      <c r="Q38" s="201" t="s">
        <v>465</v>
      </c>
    </row>
    <row r="39" spans="1:17" ht="15.75" x14ac:dyDescent="0.25">
      <c r="A39" s="547"/>
      <c r="B39" s="135" t="s">
        <v>470</v>
      </c>
      <c r="C39" s="118">
        <f t="shared" si="13"/>
        <v>935.4</v>
      </c>
      <c r="D39" s="118">
        <f t="shared" si="1"/>
        <v>1247.2</v>
      </c>
      <c r="E39" s="118">
        <f t="shared" si="2"/>
        <v>1559</v>
      </c>
      <c r="F39" s="118">
        <f t="shared" si="3"/>
        <v>1870.8</v>
      </c>
      <c r="G39" s="118">
        <f t="shared" si="4"/>
        <v>2182.6</v>
      </c>
      <c r="H39" s="118">
        <f t="shared" si="5"/>
        <v>2494.4</v>
      </c>
      <c r="I39" s="118">
        <f t="shared" si="6"/>
        <v>2806.2000000000003</v>
      </c>
      <c r="J39" s="379">
        <v>3118</v>
      </c>
      <c r="K39" s="118">
        <f t="shared" si="7"/>
        <v>3429.8</v>
      </c>
      <c r="L39" s="118">
        <f t="shared" si="8"/>
        <v>3741.6</v>
      </c>
      <c r="M39" s="118">
        <f t="shared" si="9"/>
        <v>4053.4</v>
      </c>
      <c r="N39" s="119">
        <f t="shared" si="10"/>
        <v>4365.2</v>
      </c>
      <c r="O39" s="119">
        <f t="shared" si="11"/>
        <v>4677</v>
      </c>
      <c r="P39" s="213">
        <v>190</v>
      </c>
      <c r="Q39" s="201">
        <v>220</v>
      </c>
    </row>
    <row r="40" spans="1:17" ht="15.75" x14ac:dyDescent="0.25">
      <c r="A40" s="547"/>
      <c r="B40" s="135" t="s">
        <v>471</v>
      </c>
      <c r="C40" s="118">
        <f t="shared" si="13"/>
        <v>935.4</v>
      </c>
      <c r="D40" s="118">
        <f t="shared" si="1"/>
        <v>1247.2</v>
      </c>
      <c r="E40" s="118">
        <f t="shared" si="2"/>
        <v>1559</v>
      </c>
      <c r="F40" s="118">
        <f t="shared" si="3"/>
        <v>1870.8</v>
      </c>
      <c r="G40" s="118">
        <f t="shared" si="4"/>
        <v>2182.6</v>
      </c>
      <c r="H40" s="118">
        <f t="shared" si="5"/>
        <v>2494.4</v>
      </c>
      <c r="I40" s="118">
        <f>J40*0.9</f>
        <v>2806.2000000000003</v>
      </c>
      <c r="J40" s="379">
        <v>3118</v>
      </c>
      <c r="K40" s="118">
        <f t="shared" si="7"/>
        <v>3429.8</v>
      </c>
      <c r="L40" s="118">
        <f t="shared" si="8"/>
        <v>3741.6</v>
      </c>
      <c r="M40" s="118">
        <f t="shared" si="9"/>
        <v>4053.4</v>
      </c>
      <c r="N40" s="119">
        <f t="shared" si="10"/>
        <v>4365.2</v>
      </c>
      <c r="O40" s="119">
        <f t="shared" si="11"/>
        <v>4677</v>
      </c>
      <c r="P40" s="202">
        <v>170</v>
      </c>
      <c r="Q40" s="203">
        <v>180</v>
      </c>
    </row>
    <row r="41" spans="1:17" ht="31.5" x14ac:dyDescent="0.25">
      <c r="A41" s="547"/>
      <c r="B41" s="135" t="s">
        <v>474</v>
      </c>
      <c r="C41" s="118">
        <f t="shared" si="13"/>
        <v>935.4</v>
      </c>
      <c r="D41" s="118">
        <f t="shared" si="1"/>
        <v>1247.2</v>
      </c>
      <c r="E41" s="118">
        <f t="shared" si="2"/>
        <v>1559</v>
      </c>
      <c r="F41" s="118">
        <f t="shared" si="3"/>
        <v>1870.8</v>
      </c>
      <c r="G41" s="118">
        <f t="shared" si="4"/>
        <v>2182.6</v>
      </c>
      <c r="H41" s="118">
        <f t="shared" si="5"/>
        <v>2494.4</v>
      </c>
      <c r="I41" s="118">
        <f t="shared" ref="I41:I47" si="19">J41*0.9</f>
        <v>2806.2000000000003</v>
      </c>
      <c r="J41" s="379">
        <v>3118</v>
      </c>
      <c r="K41" s="118">
        <f t="shared" si="7"/>
        <v>3429.8</v>
      </c>
      <c r="L41" s="118">
        <f t="shared" si="8"/>
        <v>3741.6</v>
      </c>
      <c r="M41" s="118">
        <f t="shared" si="9"/>
        <v>4053.4</v>
      </c>
      <c r="N41" s="119">
        <f t="shared" si="10"/>
        <v>4365.2</v>
      </c>
      <c r="O41" s="119">
        <f t="shared" si="11"/>
        <v>4677</v>
      </c>
      <c r="P41" s="213">
        <v>180</v>
      </c>
      <c r="Q41" s="214" t="s">
        <v>465</v>
      </c>
    </row>
    <row r="42" spans="1:17" ht="16.5" thickBot="1" x14ac:dyDescent="0.3">
      <c r="A42" s="548"/>
      <c r="B42" s="142" t="s">
        <v>300</v>
      </c>
      <c r="C42" s="138">
        <f t="shared" si="13"/>
        <v>935.4</v>
      </c>
      <c r="D42" s="138">
        <f t="shared" si="1"/>
        <v>1247.2</v>
      </c>
      <c r="E42" s="138">
        <f t="shared" si="2"/>
        <v>1559</v>
      </c>
      <c r="F42" s="138">
        <f t="shared" si="3"/>
        <v>1870.8</v>
      </c>
      <c r="G42" s="138">
        <f t="shared" si="4"/>
        <v>2182.6</v>
      </c>
      <c r="H42" s="138">
        <f t="shared" si="5"/>
        <v>2494.4</v>
      </c>
      <c r="I42" s="138">
        <f t="shared" si="19"/>
        <v>2806.2000000000003</v>
      </c>
      <c r="J42" s="380">
        <v>3118</v>
      </c>
      <c r="K42" s="138">
        <f t="shared" si="7"/>
        <v>3429.8</v>
      </c>
      <c r="L42" s="138">
        <f t="shared" si="8"/>
        <v>3741.6</v>
      </c>
      <c r="M42" s="138">
        <f t="shared" si="9"/>
        <v>4053.4</v>
      </c>
      <c r="N42" s="139">
        <f t="shared" si="10"/>
        <v>4365.2</v>
      </c>
      <c r="O42" s="139">
        <f t="shared" si="11"/>
        <v>4677</v>
      </c>
      <c r="P42" s="209">
        <v>180</v>
      </c>
      <c r="Q42" s="210">
        <v>180</v>
      </c>
    </row>
    <row r="43" spans="1:17" ht="16.5" thickBot="1" x14ac:dyDescent="0.3">
      <c r="A43" s="169"/>
      <c r="B43" s="189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222"/>
      <c r="Q43" s="221"/>
    </row>
    <row r="44" spans="1:17" ht="15.75" customHeight="1" x14ac:dyDescent="0.25">
      <c r="A44" s="169"/>
      <c r="B44" s="565" t="s">
        <v>1</v>
      </c>
      <c r="C44" s="563" t="s">
        <v>2</v>
      </c>
      <c r="D44" s="564"/>
      <c r="E44" s="56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12" t="s">
        <v>462</v>
      </c>
      <c r="Q44" s="513"/>
    </row>
    <row r="45" spans="1:17" ht="26.25" thickBot="1" x14ac:dyDescent="0.3">
      <c r="A45" s="169"/>
      <c r="B45" s="566"/>
      <c r="C45" s="172">
        <v>0.3</v>
      </c>
      <c r="D45" s="138">
        <v>0.4</v>
      </c>
      <c r="E45" s="138">
        <v>0.5</v>
      </c>
      <c r="F45" s="138">
        <v>0.6</v>
      </c>
      <c r="G45" s="138">
        <v>0.7</v>
      </c>
      <c r="H45" s="138">
        <v>0.8</v>
      </c>
      <c r="I45" s="138">
        <v>0.9</v>
      </c>
      <c r="J45" s="138">
        <v>1</v>
      </c>
      <c r="K45" s="138">
        <v>1.1000000000000001</v>
      </c>
      <c r="L45" s="138">
        <v>1.2</v>
      </c>
      <c r="M45" s="138">
        <v>1.3</v>
      </c>
      <c r="N45" s="139">
        <v>1.4</v>
      </c>
      <c r="O45" s="139">
        <v>1.5</v>
      </c>
      <c r="P45" s="388" t="s">
        <v>463</v>
      </c>
      <c r="Q45" s="389" t="s">
        <v>464</v>
      </c>
    </row>
    <row r="46" spans="1:17" ht="16.5" thickBot="1" x14ac:dyDescent="0.3">
      <c r="A46" s="549">
        <v>4</v>
      </c>
      <c r="B46" s="141" t="s">
        <v>301</v>
      </c>
      <c r="C46" s="131">
        <f>J46*0.3</f>
        <v>951.59999999999991</v>
      </c>
      <c r="D46" s="131">
        <f t="shared" si="1"/>
        <v>1268.8000000000002</v>
      </c>
      <c r="E46" s="131">
        <f t="shared" si="2"/>
        <v>1586</v>
      </c>
      <c r="F46" s="131">
        <f t="shared" si="3"/>
        <v>1903.1999999999998</v>
      </c>
      <c r="G46" s="131">
        <f t="shared" si="4"/>
        <v>2220.3999999999996</v>
      </c>
      <c r="H46" s="131">
        <f t="shared" si="5"/>
        <v>2537.6000000000004</v>
      </c>
      <c r="I46" s="131">
        <f t="shared" si="19"/>
        <v>2854.8</v>
      </c>
      <c r="J46" s="131">
        <v>3172</v>
      </c>
      <c r="K46" s="131">
        <f t="shared" si="7"/>
        <v>3489.2000000000003</v>
      </c>
      <c r="L46" s="131">
        <f t="shared" si="8"/>
        <v>3806.3999999999996</v>
      </c>
      <c r="M46" s="131">
        <f t="shared" si="9"/>
        <v>4123.6000000000004</v>
      </c>
      <c r="N46" s="132">
        <f t="shared" si="10"/>
        <v>4440.7999999999993</v>
      </c>
      <c r="O46" s="132">
        <f t="shared" si="11"/>
        <v>4758</v>
      </c>
      <c r="P46" s="198">
        <v>180</v>
      </c>
      <c r="Q46" s="199">
        <v>180</v>
      </c>
    </row>
    <row r="47" spans="1:17" ht="16.5" thickBot="1" x14ac:dyDescent="0.3">
      <c r="A47" s="550"/>
      <c r="B47" s="135" t="s">
        <v>476</v>
      </c>
      <c r="C47" s="118">
        <f>J47*0.3</f>
        <v>951.59999999999991</v>
      </c>
      <c r="D47" s="118">
        <f t="shared" si="1"/>
        <v>1268.8000000000002</v>
      </c>
      <c r="E47" s="118">
        <f t="shared" si="2"/>
        <v>1586</v>
      </c>
      <c r="F47" s="118">
        <f t="shared" si="3"/>
        <v>1903.1999999999998</v>
      </c>
      <c r="G47" s="118">
        <f t="shared" si="4"/>
        <v>2220.3999999999996</v>
      </c>
      <c r="H47" s="118">
        <f t="shared" si="5"/>
        <v>2537.6000000000004</v>
      </c>
      <c r="I47" s="118">
        <f t="shared" si="19"/>
        <v>2854.8</v>
      </c>
      <c r="J47" s="131">
        <v>3172</v>
      </c>
      <c r="K47" s="118">
        <f t="shared" si="7"/>
        <v>3489.2000000000003</v>
      </c>
      <c r="L47" s="118">
        <f t="shared" si="8"/>
        <v>3806.3999999999996</v>
      </c>
      <c r="M47" s="118">
        <f t="shared" si="9"/>
        <v>4123.6000000000004</v>
      </c>
      <c r="N47" s="119">
        <f t="shared" si="10"/>
        <v>4440.7999999999993</v>
      </c>
      <c r="O47" s="119">
        <f t="shared" si="11"/>
        <v>4758</v>
      </c>
      <c r="P47" s="200">
        <v>180</v>
      </c>
      <c r="Q47" s="204">
        <v>220</v>
      </c>
    </row>
    <row r="48" spans="1:17" ht="16.5" thickBot="1" x14ac:dyDescent="0.3">
      <c r="A48" s="547"/>
      <c r="B48" s="135" t="s">
        <v>477</v>
      </c>
      <c r="C48" s="118">
        <f>J48*0.3</f>
        <v>951.59999999999991</v>
      </c>
      <c r="D48" s="118">
        <f t="shared" si="1"/>
        <v>1268.8000000000002</v>
      </c>
      <c r="E48" s="118">
        <f t="shared" si="2"/>
        <v>1586</v>
      </c>
      <c r="F48" s="118">
        <f t="shared" si="3"/>
        <v>1903.1999999999998</v>
      </c>
      <c r="G48" s="118">
        <f t="shared" si="4"/>
        <v>2220.3999999999996</v>
      </c>
      <c r="H48" s="118">
        <f t="shared" si="5"/>
        <v>2537.6000000000004</v>
      </c>
      <c r="I48" s="118">
        <f t="shared" si="6"/>
        <v>2854.8</v>
      </c>
      <c r="J48" s="131">
        <v>3172</v>
      </c>
      <c r="K48" s="118">
        <f t="shared" si="7"/>
        <v>3489.2000000000003</v>
      </c>
      <c r="L48" s="118">
        <f t="shared" si="8"/>
        <v>3806.3999999999996</v>
      </c>
      <c r="M48" s="118">
        <f t="shared" si="9"/>
        <v>4123.6000000000004</v>
      </c>
      <c r="N48" s="119">
        <f t="shared" si="10"/>
        <v>4440.7999999999993</v>
      </c>
      <c r="O48" s="119">
        <f t="shared" si="11"/>
        <v>4758</v>
      </c>
      <c r="P48" s="200">
        <v>180</v>
      </c>
      <c r="Q48" s="201">
        <v>180</v>
      </c>
    </row>
    <row r="49" spans="1:17" ht="16.5" thickBot="1" x14ac:dyDescent="0.3">
      <c r="A49" s="547"/>
      <c r="B49" s="135" t="s">
        <v>478</v>
      </c>
      <c r="C49" s="118">
        <f>J49*0.3</f>
        <v>951.59999999999991</v>
      </c>
      <c r="D49" s="118">
        <f t="shared" si="1"/>
        <v>1268.8000000000002</v>
      </c>
      <c r="E49" s="118">
        <f t="shared" si="2"/>
        <v>1586</v>
      </c>
      <c r="F49" s="118">
        <f t="shared" si="3"/>
        <v>1903.1999999999998</v>
      </c>
      <c r="G49" s="118">
        <f t="shared" si="4"/>
        <v>2220.3999999999996</v>
      </c>
      <c r="H49" s="118">
        <f t="shared" si="5"/>
        <v>2537.6000000000004</v>
      </c>
      <c r="I49" s="118">
        <f t="shared" si="6"/>
        <v>2854.8</v>
      </c>
      <c r="J49" s="131">
        <v>3172</v>
      </c>
      <c r="K49" s="118">
        <f t="shared" si="7"/>
        <v>3489.2000000000003</v>
      </c>
      <c r="L49" s="118">
        <f t="shared" si="8"/>
        <v>3806.3999999999996</v>
      </c>
      <c r="M49" s="118">
        <f t="shared" si="9"/>
        <v>4123.6000000000004</v>
      </c>
      <c r="N49" s="119">
        <f t="shared" si="10"/>
        <v>4440.7999999999993</v>
      </c>
      <c r="O49" s="119">
        <f t="shared" si="11"/>
        <v>4758</v>
      </c>
      <c r="P49" s="200">
        <v>180</v>
      </c>
      <c r="Q49" s="204">
        <v>220</v>
      </c>
    </row>
    <row r="50" spans="1:17" ht="16.5" thickBot="1" x14ac:dyDescent="0.3">
      <c r="A50" s="547"/>
      <c r="B50" s="135" t="s">
        <v>302</v>
      </c>
      <c r="C50" s="118">
        <f>J50*0.3</f>
        <v>951.59999999999991</v>
      </c>
      <c r="D50" s="118">
        <f t="shared" si="1"/>
        <v>1268.8000000000002</v>
      </c>
      <c r="E50" s="118">
        <f t="shared" si="2"/>
        <v>1586</v>
      </c>
      <c r="F50" s="118">
        <f t="shared" si="3"/>
        <v>1903.1999999999998</v>
      </c>
      <c r="G50" s="118">
        <f t="shared" si="4"/>
        <v>2220.3999999999996</v>
      </c>
      <c r="H50" s="118">
        <f t="shared" si="5"/>
        <v>2537.6000000000004</v>
      </c>
      <c r="I50" s="118">
        <f t="shared" si="6"/>
        <v>2854.8</v>
      </c>
      <c r="J50" s="131">
        <v>3172</v>
      </c>
      <c r="K50" s="118">
        <f t="shared" si="7"/>
        <v>3489.2000000000003</v>
      </c>
      <c r="L50" s="118">
        <f t="shared" si="8"/>
        <v>3806.3999999999996</v>
      </c>
      <c r="M50" s="118">
        <f t="shared" si="9"/>
        <v>4123.6000000000004</v>
      </c>
      <c r="N50" s="119">
        <f t="shared" si="10"/>
        <v>4440.7999999999993</v>
      </c>
      <c r="O50" s="119">
        <f t="shared" si="11"/>
        <v>4758</v>
      </c>
      <c r="P50" s="200">
        <v>180</v>
      </c>
      <c r="Q50" s="201">
        <v>180</v>
      </c>
    </row>
    <row r="51" spans="1:17" ht="16.5" thickBot="1" x14ac:dyDescent="0.3">
      <c r="A51" s="547"/>
      <c r="B51" s="135" t="s">
        <v>479</v>
      </c>
      <c r="C51" s="118">
        <f t="shared" ref="C51:C53" si="20">J51*0.3</f>
        <v>951.59999999999991</v>
      </c>
      <c r="D51" s="118">
        <f t="shared" ref="D51:D53" si="21">J51*0.4</f>
        <v>1268.8000000000002</v>
      </c>
      <c r="E51" s="118">
        <f t="shared" ref="E51:E53" si="22">J51*0.5</f>
        <v>1586</v>
      </c>
      <c r="F51" s="118">
        <f t="shared" ref="F51:F53" si="23">J51*0.6</f>
        <v>1903.1999999999998</v>
      </c>
      <c r="G51" s="118">
        <f t="shared" ref="G51:G53" si="24">J51*0.7</f>
        <v>2220.3999999999996</v>
      </c>
      <c r="H51" s="118">
        <f t="shared" ref="H51:H53" si="25">J51*0.8</f>
        <v>2537.6000000000004</v>
      </c>
      <c r="I51" s="118">
        <f t="shared" ref="I51:I53" si="26">J51*0.9</f>
        <v>2854.8</v>
      </c>
      <c r="J51" s="131">
        <v>3172</v>
      </c>
      <c r="K51" s="118">
        <f t="shared" ref="K51:K53" si="27">J51*1.1</f>
        <v>3489.2000000000003</v>
      </c>
      <c r="L51" s="118">
        <f t="shared" ref="L51:L53" si="28">J51*1.2</f>
        <v>3806.3999999999996</v>
      </c>
      <c r="M51" s="118">
        <f t="shared" ref="M51:M53" si="29">J51*1.3</f>
        <v>4123.6000000000004</v>
      </c>
      <c r="N51" s="119">
        <f t="shared" ref="N51:N53" si="30">J51*1.4</f>
        <v>4440.7999999999993</v>
      </c>
      <c r="O51" s="119">
        <f t="shared" si="11"/>
        <v>4758</v>
      </c>
      <c r="P51" s="200">
        <v>180</v>
      </c>
      <c r="Q51" s="204">
        <v>215</v>
      </c>
    </row>
    <row r="52" spans="1:17" ht="16.5" thickBot="1" x14ac:dyDescent="0.3">
      <c r="A52" s="547"/>
      <c r="B52" s="135" t="s">
        <v>303</v>
      </c>
      <c r="C52" s="118">
        <f t="shared" si="20"/>
        <v>951.59999999999991</v>
      </c>
      <c r="D52" s="118">
        <f t="shared" si="21"/>
        <v>1268.8000000000002</v>
      </c>
      <c r="E52" s="118">
        <f t="shared" si="22"/>
        <v>1586</v>
      </c>
      <c r="F52" s="118">
        <f t="shared" si="23"/>
        <v>1903.1999999999998</v>
      </c>
      <c r="G52" s="118">
        <f t="shared" si="24"/>
        <v>2220.3999999999996</v>
      </c>
      <c r="H52" s="118">
        <f t="shared" si="25"/>
        <v>2537.6000000000004</v>
      </c>
      <c r="I52" s="118">
        <f t="shared" si="26"/>
        <v>2854.8</v>
      </c>
      <c r="J52" s="131">
        <v>3172</v>
      </c>
      <c r="K52" s="118">
        <f t="shared" si="27"/>
        <v>3489.2000000000003</v>
      </c>
      <c r="L52" s="118">
        <f t="shared" si="28"/>
        <v>3806.3999999999996</v>
      </c>
      <c r="M52" s="118">
        <f t="shared" si="29"/>
        <v>4123.6000000000004</v>
      </c>
      <c r="N52" s="119">
        <f t="shared" si="30"/>
        <v>4440.7999999999993</v>
      </c>
      <c r="O52" s="119">
        <f t="shared" si="11"/>
        <v>4758</v>
      </c>
      <c r="P52" s="200">
        <v>180</v>
      </c>
      <c r="Q52" s="201">
        <v>180</v>
      </c>
    </row>
    <row r="53" spans="1:17" ht="16.5" thickBot="1" x14ac:dyDescent="0.3">
      <c r="A53" s="547"/>
      <c r="B53" s="135" t="s">
        <v>480</v>
      </c>
      <c r="C53" s="118">
        <f t="shared" si="20"/>
        <v>951.59999999999991</v>
      </c>
      <c r="D53" s="118">
        <f t="shared" si="21"/>
        <v>1268.8000000000002</v>
      </c>
      <c r="E53" s="118">
        <f t="shared" si="22"/>
        <v>1586</v>
      </c>
      <c r="F53" s="118">
        <f t="shared" si="23"/>
        <v>1903.1999999999998</v>
      </c>
      <c r="G53" s="118">
        <f t="shared" si="24"/>
        <v>2220.3999999999996</v>
      </c>
      <c r="H53" s="118">
        <f t="shared" si="25"/>
        <v>2537.6000000000004</v>
      </c>
      <c r="I53" s="118">
        <f t="shared" si="26"/>
        <v>2854.8</v>
      </c>
      <c r="J53" s="131">
        <v>3172</v>
      </c>
      <c r="K53" s="118">
        <f t="shared" si="27"/>
        <v>3489.2000000000003</v>
      </c>
      <c r="L53" s="118">
        <f t="shared" si="28"/>
        <v>3806.3999999999996</v>
      </c>
      <c r="M53" s="118">
        <f t="shared" si="29"/>
        <v>4123.6000000000004</v>
      </c>
      <c r="N53" s="119">
        <f t="shared" si="30"/>
        <v>4440.7999999999993</v>
      </c>
      <c r="O53" s="119">
        <f t="shared" si="11"/>
        <v>4758</v>
      </c>
      <c r="P53" s="202">
        <v>180</v>
      </c>
      <c r="Q53" s="203">
        <v>220</v>
      </c>
    </row>
    <row r="54" spans="1:17" ht="15.75" x14ac:dyDescent="0.25">
      <c r="A54" s="547"/>
      <c r="B54" s="129" t="s">
        <v>304</v>
      </c>
      <c r="C54" s="118">
        <f>J54*0.3</f>
        <v>951.59999999999991</v>
      </c>
      <c r="D54" s="118">
        <f t="shared" si="1"/>
        <v>1268.8000000000002</v>
      </c>
      <c r="E54" s="118">
        <f t="shared" si="2"/>
        <v>1586</v>
      </c>
      <c r="F54" s="118">
        <f t="shared" si="3"/>
        <v>1903.1999999999998</v>
      </c>
      <c r="G54" s="118">
        <f t="shared" si="4"/>
        <v>2220.3999999999996</v>
      </c>
      <c r="H54" s="118">
        <f t="shared" si="5"/>
        <v>2537.6000000000004</v>
      </c>
      <c r="I54" s="118">
        <f t="shared" si="6"/>
        <v>2854.8</v>
      </c>
      <c r="J54" s="131">
        <v>3172</v>
      </c>
      <c r="K54" s="118">
        <f t="shared" si="7"/>
        <v>3489.2000000000003</v>
      </c>
      <c r="L54" s="118">
        <f t="shared" si="8"/>
        <v>3806.3999999999996</v>
      </c>
      <c r="M54" s="118">
        <f t="shared" si="9"/>
        <v>4123.6000000000004</v>
      </c>
      <c r="N54" s="119">
        <f t="shared" si="10"/>
        <v>4440.7999999999993</v>
      </c>
      <c r="O54" s="119">
        <f t="shared" si="11"/>
        <v>4758</v>
      </c>
      <c r="P54" s="215">
        <v>180</v>
      </c>
      <c r="Q54" s="216">
        <v>180</v>
      </c>
    </row>
    <row r="55" spans="1:17" ht="15.75" customHeight="1" x14ac:dyDescent="0.25">
      <c r="A55" s="551"/>
      <c r="B55" s="533" t="s">
        <v>499</v>
      </c>
      <c r="C55" s="535">
        <f>J55*0.3</f>
        <v>951.59999999999991</v>
      </c>
      <c r="D55" s="535">
        <f t="shared" si="1"/>
        <v>1268.8000000000002</v>
      </c>
      <c r="E55" s="535">
        <f t="shared" si="2"/>
        <v>1586</v>
      </c>
      <c r="F55" s="535">
        <f t="shared" si="3"/>
        <v>1903.1999999999998</v>
      </c>
      <c r="G55" s="535">
        <f t="shared" si="4"/>
        <v>2220.3999999999996</v>
      </c>
      <c r="H55" s="535">
        <f t="shared" si="5"/>
        <v>2537.6000000000004</v>
      </c>
      <c r="I55" s="535">
        <f t="shared" si="6"/>
        <v>2854.8</v>
      </c>
      <c r="J55" s="535">
        <v>3172</v>
      </c>
      <c r="K55" s="535">
        <f t="shared" si="7"/>
        <v>3489.2000000000003</v>
      </c>
      <c r="L55" s="535">
        <f t="shared" si="8"/>
        <v>3806.3999999999996</v>
      </c>
      <c r="M55" s="535">
        <f t="shared" si="9"/>
        <v>4123.6000000000004</v>
      </c>
      <c r="N55" s="535">
        <f t="shared" si="10"/>
        <v>4440.7999999999993</v>
      </c>
      <c r="O55" s="540">
        <f t="shared" si="11"/>
        <v>4758</v>
      </c>
      <c r="P55" s="542">
        <v>150</v>
      </c>
      <c r="Q55" s="544">
        <v>185</v>
      </c>
    </row>
    <row r="56" spans="1:17" ht="31.5" customHeight="1" x14ac:dyDescent="0.25">
      <c r="A56" s="551"/>
      <c r="B56" s="534"/>
      <c r="C56" s="536"/>
      <c r="D56" s="536"/>
      <c r="E56" s="536"/>
      <c r="F56" s="536"/>
      <c r="G56" s="536"/>
      <c r="H56" s="536"/>
      <c r="I56" s="536"/>
      <c r="J56" s="536"/>
      <c r="K56" s="536"/>
      <c r="L56" s="536"/>
      <c r="M56" s="536"/>
      <c r="N56" s="536"/>
      <c r="O56" s="541"/>
      <c r="P56" s="543">
        <v>150</v>
      </c>
      <c r="Q56" s="545">
        <v>150</v>
      </c>
    </row>
    <row r="57" spans="1:17" ht="15.75" x14ac:dyDescent="0.25">
      <c r="A57" s="547"/>
      <c r="B57" s="130" t="s">
        <v>305</v>
      </c>
      <c r="C57" s="118">
        <f t="shared" ref="C57:C84" si="31">J57*0.3</f>
        <v>951.59999999999991</v>
      </c>
      <c r="D57" s="118">
        <f t="shared" si="1"/>
        <v>1268.8000000000002</v>
      </c>
      <c r="E57" s="118">
        <f t="shared" si="2"/>
        <v>1586</v>
      </c>
      <c r="F57" s="118">
        <f t="shared" si="3"/>
        <v>1903.1999999999998</v>
      </c>
      <c r="G57" s="118">
        <f t="shared" si="4"/>
        <v>2220.3999999999996</v>
      </c>
      <c r="H57" s="118">
        <f t="shared" si="5"/>
        <v>2537.6000000000004</v>
      </c>
      <c r="I57" s="118">
        <f t="shared" si="6"/>
        <v>2854.8</v>
      </c>
      <c r="J57" s="379">
        <v>3172</v>
      </c>
      <c r="K57" s="118">
        <f t="shared" si="7"/>
        <v>3489.2000000000003</v>
      </c>
      <c r="L57" s="118">
        <f t="shared" si="8"/>
        <v>3806.3999999999996</v>
      </c>
      <c r="M57" s="118">
        <f t="shared" si="9"/>
        <v>4123.6000000000004</v>
      </c>
      <c r="N57" s="119">
        <f t="shared" si="10"/>
        <v>4440.7999999999993</v>
      </c>
      <c r="O57" s="119">
        <f t="shared" si="11"/>
        <v>4758</v>
      </c>
      <c r="P57" s="217">
        <v>180</v>
      </c>
      <c r="Q57" s="218">
        <v>180</v>
      </c>
    </row>
    <row r="58" spans="1:17" ht="16.5" thickBot="1" x14ac:dyDescent="0.3">
      <c r="A58" s="548"/>
      <c r="B58" s="142" t="s">
        <v>483</v>
      </c>
      <c r="C58" s="138">
        <f t="shared" si="31"/>
        <v>951.59999999999991</v>
      </c>
      <c r="D58" s="138">
        <f t="shared" si="1"/>
        <v>1268.8000000000002</v>
      </c>
      <c r="E58" s="138">
        <f t="shared" si="2"/>
        <v>1586</v>
      </c>
      <c r="F58" s="138">
        <f t="shared" si="3"/>
        <v>1903.1999999999998</v>
      </c>
      <c r="G58" s="138">
        <f t="shared" si="4"/>
        <v>2220.3999999999996</v>
      </c>
      <c r="H58" s="138">
        <f t="shared" si="5"/>
        <v>2537.6000000000004</v>
      </c>
      <c r="I58" s="138">
        <f t="shared" si="6"/>
        <v>2854.8</v>
      </c>
      <c r="J58" s="380">
        <v>3172</v>
      </c>
      <c r="K58" s="138">
        <f t="shared" si="7"/>
        <v>3489.2000000000003</v>
      </c>
      <c r="L58" s="138">
        <f t="shared" si="8"/>
        <v>3806.3999999999996</v>
      </c>
      <c r="M58" s="138">
        <f t="shared" si="9"/>
        <v>4123.6000000000004</v>
      </c>
      <c r="N58" s="139">
        <f t="shared" si="10"/>
        <v>4440.7999999999993</v>
      </c>
      <c r="O58" s="139">
        <f t="shared" si="11"/>
        <v>4758</v>
      </c>
      <c r="P58" s="219">
        <v>150</v>
      </c>
      <c r="Q58" s="220">
        <v>150</v>
      </c>
    </row>
    <row r="59" spans="1:17" ht="15.75" x14ac:dyDescent="0.25">
      <c r="A59" s="549">
        <v>5</v>
      </c>
      <c r="B59" s="141" t="s">
        <v>306</v>
      </c>
      <c r="C59" s="131">
        <f t="shared" si="31"/>
        <v>1049.7</v>
      </c>
      <c r="D59" s="131">
        <f t="shared" si="1"/>
        <v>1399.6000000000001</v>
      </c>
      <c r="E59" s="131">
        <f t="shared" si="2"/>
        <v>1749.5</v>
      </c>
      <c r="F59" s="131">
        <f t="shared" si="3"/>
        <v>2099.4</v>
      </c>
      <c r="G59" s="131">
        <f t="shared" si="4"/>
        <v>2449.2999999999997</v>
      </c>
      <c r="H59" s="131">
        <f t="shared" si="5"/>
        <v>2799.2000000000003</v>
      </c>
      <c r="I59" s="131">
        <f t="shared" si="6"/>
        <v>3149.1</v>
      </c>
      <c r="J59" s="131">
        <v>3499</v>
      </c>
      <c r="K59" s="131">
        <f t="shared" si="7"/>
        <v>3848.9</v>
      </c>
      <c r="L59" s="131">
        <f t="shared" si="8"/>
        <v>4198.8</v>
      </c>
      <c r="M59" s="131">
        <f t="shared" si="9"/>
        <v>4548.7</v>
      </c>
      <c r="N59" s="132">
        <f t="shared" si="10"/>
        <v>4898.5999999999995</v>
      </c>
      <c r="O59" s="132">
        <f t="shared" si="11"/>
        <v>5248.5</v>
      </c>
      <c r="P59" s="198">
        <v>180</v>
      </c>
      <c r="Q59" s="199">
        <v>180</v>
      </c>
    </row>
    <row r="60" spans="1:17" ht="15.75" x14ac:dyDescent="0.25">
      <c r="A60" s="550"/>
      <c r="B60" s="135" t="s">
        <v>307</v>
      </c>
      <c r="C60" s="118">
        <f t="shared" si="31"/>
        <v>1049.7</v>
      </c>
      <c r="D60" s="118">
        <f t="shared" si="1"/>
        <v>1399.6000000000001</v>
      </c>
      <c r="E60" s="118">
        <f t="shared" si="2"/>
        <v>1749.5</v>
      </c>
      <c r="F60" s="118">
        <f t="shared" si="3"/>
        <v>2099.4</v>
      </c>
      <c r="G60" s="118">
        <f t="shared" si="4"/>
        <v>2449.2999999999997</v>
      </c>
      <c r="H60" s="118">
        <f t="shared" si="5"/>
        <v>2799.2000000000003</v>
      </c>
      <c r="I60" s="118">
        <f t="shared" si="6"/>
        <v>3149.1</v>
      </c>
      <c r="J60" s="379">
        <v>3499</v>
      </c>
      <c r="K60" s="118">
        <f t="shared" si="7"/>
        <v>3848.9</v>
      </c>
      <c r="L60" s="118">
        <f t="shared" si="8"/>
        <v>4198.8</v>
      </c>
      <c r="M60" s="118">
        <f t="shared" si="9"/>
        <v>4548.7</v>
      </c>
      <c r="N60" s="119">
        <f t="shared" si="10"/>
        <v>4898.5999999999995</v>
      </c>
      <c r="O60" s="119">
        <f t="shared" si="11"/>
        <v>5248.5</v>
      </c>
      <c r="P60" s="202">
        <v>180</v>
      </c>
      <c r="Q60" s="203">
        <v>220</v>
      </c>
    </row>
    <row r="61" spans="1:17" ht="31.5" x14ac:dyDescent="0.25">
      <c r="A61" s="550"/>
      <c r="B61" s="135" t="s">
        <v>308</v>
      </c>
      <c r="C61" s="118">
        <f t="shared" si="31"/>
        <v>839.69999999999993</v>
      </c>
      <c r="D61" s="118">
        <f t="shared" si="1"/>
        <v>1119.6000000000001</v>
      </c>
      <c r="E61" s="118">
        <f t="shared" si="2"/>
        <v>1399.5</v>
      </c>
      <c r="F61" s="118">
        <f t="shared" si="3"/>
        <v>1679.3999999999999</v>
      </c>
      <c r="G61" s="118">
        <f t="shared" si="4"/>
        <v>1959.3</v>
      </c>
      <c r="H61" s="118">
        <f t="shared" si="5"/>
        <v>2239.2000000000003</v>
      </c>
      <c r="I61" s="118">
        <f t="shared" si="6"/>
        <v>2519.1</v>
      </c>
      <c r="J61" s="379">
        <v>2799</v>
      </c>
      <c r="K61" s="118">
        <f t="shared" si="7"/>
        <v>3078.9</v>
      </c>
      <c r="L61" s="118">
        <f t="shared" si="8"/>
        <v>3358.7999999999997</v>
      </c>
      <c r="M61" s="118">
        <f t="shared" si="9"/>
        <v>3638.7000000000003</v>
      </c>
      <c r="N61" s="119">
        <f t="shared" si="10"/>
        <v>3918.6</v>
      </c>
      <c r="O61" s="119">
        <f t="shared" si="11"/>
        <v>4198.5</v>
      </c>
      <c r="P61" s="213" t="s">
        <v>465</v>
      </c>
      <c r="Q61" s="201">
        <v>180</v>
      </c>
    </row>
    <row r="62" spans="1:17" ht="15.75" x14ac:dyDescent="0.25">
      <c r="A62" s="547"/>
      <c r="B62" s="135" t="s">
        <v>309</v>
      </c>
      <c r="C62" s="118">
        <f t="shared" si="31"/>
        <v>1049.7</v>
      </c>
      <c r="D62" s="118">
        <f t="shared" si="1"/>
        <v>1399.6000000000001</v>
      </c>
      <c r="E62" s="118">
        <f t="shared" si="2"/>
        <v>1749.5</v>
      </c>
      <c r="F62" s="118">
        <f t="shared" si="3"/>
        <v>2099.4</v>
      </c>
      <c r="G62" s="118">
        <f t="shared" si="4"/>
        <v>2449.2999999999997</v>
      </c>
      <c r="H62" s="118">
        <f t="shared" si="5"/>
        <v>2799.2000000000003</v>
      </c>
      <c r="I62" s="118">
        <f t="shared" si="6"/>
        <v>3149.1</v>
      </c>
      <c r="J62" s="379">
        <v>3499</v>
      </c>
      <c r="K62" s="118">
        <f t="shared" si="7"/>
        <v>3848.9</v>
      </c>
      <c r="L62" s="118">
        <f t="shared" si="8"/>
        <v>4198.8</v>
      </c>
      <c r="M62" s="118">
        <f t="shared" si="9"/>
        <v>4548.7</v>
      </c>
      <c r="N62" s="119">
        <f t="shared" si="10"/>
        <v>4898.5999999999995</v>
      </c>
      <c r="O62" s="119">
        <f t="shared" si="11"/>
        <v>5248.5</v>
      </c>
      <c r="P62" s="200">
        <v>175</v>
      </c>
      <c r="Q62" s="201">
        <v>180</v>
      </c>
    </row>
    <row r="63" spans="1:17" ht="15.75" x14ac:dyDescent="0.25">
      <c r="A63" s="547"/>
      <c r="B63" s="135" t="s">
        <v>310</v>
      </c>
      <c r="C63" s="118">
        <f t="shared" si="31"/>
        <v>1049.7</v>
      </c>
      <c r="D63" s="118">
        <f t="shared" si="1"/>
        <v>1399.6000000000001</v>
      </c>
      <c r="E63" s="118">
        <f t="shared" si="2"/>
        <v>1749.5</v>
      </c>
      <c r="F63" s="118">
        <f t="shared" si="3"/>
        <v>2099.4</v>
      </c>
      <c r="G63" s="118">
        <f t="shared" si="4"/>
        <v>2449.2999999999997</v>
      </c>
      <c r="H63" s="118">
        <f t="shared" si="5"/>
        <v>2799.2000000000003</v>
      </c>
      <c r="I63" s="118">
        <f t="shared" si="6"/>
        <v>3149.1</v>
      </c>
      <c r="J63" s="391">
        <v>3499</v>
      </c>
      <c r="K63" s="118">
        <f t="shared" si="7"/>
        <v>3848.9</v>
      </c>
      <c r="L63" s="118">
        <f t="shared" si="8"/>
        <v>4198.8</v>
      </c>
      <c r="M63" s="118">
        <f t="shared" si="9"/>
        <v>4548.7</v>
      </c>
      <c r="N63" s="119">
        <f t="shared" si="10"/>
        <v>4898.5999999999995</v>
      </c>
      <c r="O63" s="119">
        <f t="shared" si="11"/>
        <v>5248.5</v>
      </c>
      <c r="P63" s="200">
        <v>180</v>
      </c>
      <c r="Q63" s="201">
        <v>180</v>
      </c>
    </row>
    <row r="64" spans="1:17" ht="15.75" x14ac:dyDescent="0.25">
      <c r="A64" s="547"/>
      <c r="B64" s="135" t="s">
        <v>311</v>
      </c>
      <c r="C64" s="118">
        <f t="shared" si="31"/>
        <v>1049.7</v>
      </c>
      <c r="D64" s="118">
        <f t="shared" si="1"/>
        <v>1399.6000000000001</v>
      </c>
      <c r="E64" s="118">
        <f t="shared" si="2"/>
        <v>1749.5</v>
      </c>
      <c r="F64" s="118">
        <f t="shared" si="3"/>
        <v>2099.4</v>
      </c>
      <c r="G64" s="118">
        <f t="shared" si="4"/>
        <v>2449.2999999999997</v>
      </c>
      <c r="H64" s="118">
        <f t="shared" si="5"/>
        <v>2799.2000000000003</v>
      </c>
      <c r="I64" s="118">
        <f t="shared" si="6"/>
        <v>3149.1</v>
      </c>
      <c r="J64" s="391">
        <v>3499</v>
      </c>
      <c r="K64" s="118">
        <f t="shared" si="7"/>
        <v>3848.9</v>
      </c>
      <c r="L64" s="118">
        <f t="shared" si="8"/>
        <v>4198.8</v>
      </c>
      <c r="M64" s="118">
        <f t="shared" si="9"/>
        <v>4548.7</v>
      </c>
      <c r="N64" s="119">
        <f t="shared" si="10"/>
        <v>4898.5999999999995</v>
      </c>
      <c r="O64" s="119">
        <f t="shared" si="11"/>
        <v>5248.5</v>
      </c>
      <c r="P64" s="202">
        <v>105</v>
      </c>
      <c r="Q64" s="203">
        <v>105</v>
      </c>
    </row>
    <row r="65" spans="1:17" ht="15.75" x14ac:dyDescent="0.25">
      <c r="A65" s="547"/>
      <c r="B65" s="135" t="s">
        <v>496</v>
      </c>
      <c r="C65" s="118">
        <f t="shared" si="31"/>
        <v>1049.7</v>
      </c>
      <c r="D65" s="118">
        <f t="shared" si="1"/>
        <v>1399.6000000000001</v>
      </c>
      <c r="E65" s="118">
        <f t="shared" si="2"/>
        <v>1749.5</v>
      </c>
      <c r="F65" s="118">
        <f t="shared" si="3"/>
        <v>2099.4</v>
      </c>
      <c r="G65" s="118">
        <f t="shared" si="4"/>
        <v>2449.2999999999997</v>
      </c>
      <c r="H65" s="118">
        <f t="shared" si="5"/>
        <v>2799.2000000000003</v>
      </c>
      <c r="I65" s="118">
        <f t="shared" si="6"/>
        <v>3149.1</v>
      </c>
      <c r="J65" s="391">
        <v>3499</v>
      </c>
      <c r="K65" s="118">
        <f t="shared" si="7"/>
        <v>3848.9</v>
      </c>
      <c r="L65" s="118">
        <f t="shared" si="8"/>
        <v>4198.8</v>
      </c>
      <c r="M65" s="118">
        <f t="shared" si="9"/>
        <v>4548.7</v>
      </c>
      <c r="N65" s="119">
        <f t="shared" si="10"/>
        <v>4898.5999999999995</v>
      </c>
      <c r="O65" s="119">
        <f t="shared" si="11"/>
        <v>5248.5</v>
      </c>
      <c r="P65" s="202">
        <v>120</v>
      </c>
      <c r="Q65" s="203">
        <v>120</v>
      </c>
    </row>
    <row r="66" spans="1:17" ht="15.75" x14ac:dyDescent="0.25">
      <c r="A66" s="547"/>
      <c r="B66" s="135" t="s">
        <v>312</v>
      </c>
      <c r="C66" s="118">
        <f t="shared" si="31"/>
        <v>1049.7</v>
      </c>
      <c r="D66" s="118">
        <f t="shared" si="1"/>
        <v>1399.6000000000001</v>
      </c>
      <c r="E66" s="118">
        <f t="shared" si="2"/>
        <v>1749.5</v>
      </c>
      <c r="F66" s="118">
        <f t="shared" si="3"/>
        <v>2099.4</v>
      </c>
      <c r="G66" s="118">
        <f t="shared" si="4"/>
        <v>2449.2999999999997</v>
      </c>
      <c r="H66" s="118">
        <f t="shared" si="5"/>
        <v>2799.2000000000003</v>
      </c>
      <c r="I66" s="118">
        <f t="shared" si="6"/>
        <v>3149.1</v>
      </c>
      <c r="J66" s="391">
        <v>3499</v>
      </c>
      <c r="K66" s="118">
        <f t="shared" si="7"/>
        <v>3848.9</v>
      </c>
      <c r="L66" s="120">
        <f t="shared" si="8"/>
        <v>4198.8</v>
      </c>
      <c r="M66" s="120">
        <f t="shared" si="9"/>
        <v>4548.7</v>
      </c>
      <c r="N66" s="157">
        <f t="shared" si="10"/>
        <v>4898.5999999999995</v>
      </c>
      <c r="O66" s="157">
        <f t="shared" si="11"/>
        <v>5248.5</v>
      </c>
      <c r="P66" s="200">
        <v>175</v>
      </c>
      <c r="Q66" s="163" t="s">
        <v>495</v>
      </c>
    </row>
    <row r="67" spans="1:17" ht="15.75" x14ac:dyDescent="0.25">
      <c r="A67" s="547"/>
      <c r="B67" s="135" t="s">
        <v>313</v>
      </c>
      <c r="C67" s="118">
        <f t="shared" si="31"/>
        <v>1049.7</v>
      </c>
      <c r="D67" s="118">
        <f t="shared" si="1"/>
        <v>1399.6000000000001</v>
      </c>
      <c r="E67" s="118">
        <f t="shared" si="2"/>
        <v>1749.5</v>
      </c>
      <c r="F67" s="118">
        <f t="shared" si="3"/>
        <v>2099.4</v>
      </c>
      <c r="G67" s="118">
        <f t="shared" si="4"/>
        <v>2449.2999999999997</v>
      </c>
      <c r="H67" s="118">
        <f t="shared" si="5"/>
        <v>2799.2000000000003</v>
      </c>
      <c r="I67" s="118">
        <f t="shared" si="6"/>
        <v>3149.1</v>
      </c>
      <c r="J67" s="391">
        <v>3499</v>
      </c>
      <c r="K67" s="118">
        <f t="shared" ref="K67" si="32">J67*1.1</f>
        <v>3848.9</v>
      </c>
      <c r="L67" s="120">
        <f t="shared" ref="L67" si="33">J67*1.2</f>
        <v>4198.8</v>
      </c>
      <c r="M67" s="120">
        <f t="shared" ref="M67" si="34">J67*1.3</f>
        <v>4548.7</v>
      </c>
      <c r="N67" s="157">
        <f t="shared" ref="N67" si="35">J67*1.4</f>
        <v>4898.5999999999995</v>
      </c>
      <c r="O67" s="157">
        <f t="shared" ref="O67" si="36">J67*1.5</f>
        <v>5248.5</v>
      </c>
      <c r="P67" s="202">
        <v>150</v>
      </c>
      <c r="Q67" s="203">
        <v>150</v>
      </c>
    </row>
    <row r="68" spans="1:17" ht="15.75" x14ac:dyDescent="0.25">
      <c r="A68" s="547"/>
      <c r="B68" s="135" t="s">
        <v>484</v>
      </c>
      <c r="C68" s="118">
        <f t="shared" si="31"/>
        <v>1049.7</v>
      </c>
      <c r="D68" s="118">
        <f t="shared" si="1"/>
        <v>1399.6000000000001</v>
      </c>
      <c r="E68" s="118">
        <f t="shared" si="2"/>
        <v>1749.5</v>
      </c>
      <c r="F68" s="118">
        <f t="shared" si="3"/>
        <v>2099.4</v>
      </c>
      <c r="G68" s="118">
        <f t="shared" si="4"/>
        <v>2449.2999999999997</v>
      </c>
      <c r="H68" s="118">
        <f>J68*0.8</f>
        <v>2799.2000000000003</v>
      </c>
      <c r="I68" s="118">
        <f t="shared" si="6"/>
        <v>3149.1</v>
      </c>
      <c r="J68" s="391">
        <v>3499</v>
      </c>
      <c r="K68" s="118">
        <f t="shared" si="7"/>
        <v>3848.9</v>
      </c>
      <c r="L68" s="121">
        <f t="shared" si="8"/>
        <v>4198.8</v>
      </c>
      <c r="M68" s="121">
        <f t="shared" si="9"/>
        <v>4548.7</v>
      </c>
      <c r="N68" s="158">
        <f t="shared" si="10"/>
        <v>4898.5999999999995</v>
      </c>
      <c r="O68" s="158">
        <f t="shared" si="11"/>
        <v>5248.5</v>
      </c>
      <c r="P68" s="202">
        <v>150</v>
      </c>
      <c r="Q68" s="203">
        <v>150</v>
      </c>
    </row>
    <row r="69" spans="1:17" ht="31.5" x14ac:dyDescent="0.25">
      <c r="A69" s="547"/>
      <c r="B69" s="135" t="s">
        <v>485</v>
      </c>
      <c r="C69" s="118">
        <f t="shared" si="31"/>
        <v>839.69999999999993</v>
      </c>
      <c r="D69" s="118">
        <f t="shared" si="1"/>
        <v>1119.6000000000001</v>
      </c>
      <c r="E69" s="118">
        <f t="shared" si="2"/>
        <v>1399.5</v>
      </c>
      <c r="F69" s="118">
        <f t="shared" si="3"/>
        <v>1679.3999999999999</v>
      </c>
      <c r="G69" s="118">
        <f t="shared" si="4"/>
        <v>1959.3</v>
      </c>
      <c r="H69" s="118">
        <f t="shared" si="5"/>
        <v>2239.2000000000003</v>
      </c>
      <c r="I69" s="118">
        <f t="shared" si="6"/>
        <v>2519.1</v>
      </c>
      <c r="J69" s="379">
        <v>2799</v>
      </c>
      <c r="K69" s="118">
        <f t="shared" si="7"/>
        <v>3078.9</v>
      </c>
      <c r="L69" s="118">
        <f t="shared" si="8"/>
        <v>3358.7999999999997</v>
      </c>
      <c r="M69" s="118">
        <f t="shared" si="9"/>
        <v>3638.7000000000003</v>
      </c>
      <c r="N69" s="119">
        <f t="shared" si="10"/>
        <v>3918.6</v>
      </c>
      <c r="O69" s="119">
        <f t="shared" si="11"/>
        <v>4198.5</v>
      </c>
      <c r="P69" s="213" t="s">
        <v>465</v>
      </c>
      <c r="Q69" s="201">
        <v>150</v>
      </c>
    </row>
    <row r="70" spans="1:17" ht="31.5" x14ac:dyDescent="0.25">
      <c r="A70" s="547"/>
      <c r="B70" s="135" t="s">
        <v>486</v>
      </c>
      <c r="C70" s="118">
        <f t="shared" si="31"/>
        <v>839.69999999999993</v>
      </c>
      <c r="D70" s="118">
        <f t="shared" si="1"/>
        <v>1119.6000000000001</v>
      </c>
      <c r="E70" s="118">
        <f t="shared" si="2"/>
        <v>1399.5</v>
      </c>
      <c r="F70" s="118">
        <f t="shared" si="3"/>
        <v>1679.3999999999999</v>
      </c>
      <c r="G70" s="118">
        <f t="shared" si="4"/>
        <v>1959.3</v>
      </c>
      <c r="H70" s="118">
        <f t="shared" si="5"/>
        <v>2239.2000000000003</v>
      </c>
      <c r="I70" s="118">
        <f t="shared" si="6"/>
        <v>2519.1</v>
      </c>
      <c r="J70" s="379">
        <v>2799</v>
      </c>
      <c r="K70" s="118">
        <f t="shared" si="7"/>
        <v>3078.9</v>
      </c>
      <c r="L70" s="118">
        <f t="shared" si="8"/>
        <v>3358.7999999999997</v>
      </c>
      <c r="M70" s="118">
        <f t="shared" si="9"/>
        <v>3638.7000000000003</v>
      </c>
      <c r="N70" s="119">
        <f t="shared" si="10"/>
        <v>3918.6</v>
      </c>
      <c r="O70" s="119">
        <f t="shared" si="11"/>
        <v>4198.5</v>
      </c>
      <c r="P70" s="213" t="s">
        <v>465</v>
      </c>
      <c r="Q70" s="201">
        <v>180</v>
      </c>
    </row>
    <row r="71" spans="1:17" ht="15.75" x14ac:dyDescent="0.25">
      <c r="A71" s="547"/>
      <c r="B71" s="135" t="s">
        <v>314</v>
      </c>
      <c r="C71" s="118">
        <f t="shared" si="31"/>
        <v>1049.7</v>
      </c>
      <c r="D71" s="118">
        <f t="shared" si="1"/>
        <v>1399.6000000000001</v>
      </c>
      <c r="E71" s="118">
        <f t="shared" si="2"/>
        <v>1749.5</v>
      </c>
      <c r="F71" s="118">
        <f t="shared" si="3"/>
        <v>2099.4</v>
      </c>
      <c r="G71" s="118">
        <f t="shared" si="4"/>
        <v>2449.2999999999997</v>
      </c>
      <c r="H71" s="118">
        <f t="shared" si="5"/>
        <v>2799.2000000000003</v>
      </c>
      <c r="I71" s="118">
        <f t="shared" si="6"/>
        <v>3149.1</v>
      </c>
      <c r="J71" s="379">
        <v>3499</v>
      </c>
      <c r="K71" s="118">
        <f t="shared" si="7"/>
        <v>3848.9</v>
      </c>
      <c r="L71" s="118">
        <f t="shared" si="8"/>
        <v>4198.8</v>
      </c>
      <c r="M71" s="118">
        <f t="shared" si="9"/>
        <v>4548.7</v>
      </c>
      <c r="N71" s="119">
        <f t="shared" si="10"/>
        <v>4898.5999999999995</v>
      </c>
      <c r="O71" s="119">
        <f t="shared" si="11"/>
        <v>5248.5</v>
      </c>
      <c r="P71" s="200">
        <v>180</v>
      </c>
      <c r="Q71" s="201">
        <v>180</v>
      </c>
    </row>
    <row r="72" spans="1:17" ht="15.75" x14ac:dyDescent="0.25">
      <c r="A72" s="547"/>
      <c r="B72" s="135" t="s">
        <v>497</v>
      </c>
      <c r="C72" s="118">
        <f t="shared" si="31"/>
        <v>1049.7</v>
      </c>
      <c r="D72" s="118">
        <f t="shared" si="1"/>
        <v>1399.6000000000001</v>
      </c>
      <c r="E72" s="118">
        <f t="shared" si="2"/>
        <v>1749.5</v>
      </c>
      <c r="F72" s="118">
        <f t="shared" si="3"/>
        <v>2099.4</v>
      </c>
      <c r="G72" s="118">
        <f t="shared" si="4"/>
        <v>2449.2999999999997</v>
      </c>
      <c r="H72" s="118">
        <f t="shared" si="5"/>
        <v>2799.2000000000003</v>
      </c>
      <c r="I72" s="118">
        <f t="shared" si="6"/>
        <v>3149.1</v>
      </c>
      <c r="J72" s="379">
        <v>3499</v>
      </c>
      <c r="K72" s="118">
        <f t="shared" si="7"/>
        <v>3848.9</v>
      </c>
      <c r="L72" s="118">
        <f t="shared" si="8"/>
        <v>4198.8</v>
      </c>
      <c r="M72" s="118">
        <f t="shared" si="9"/>
        <v>4548.7</v>
      </c>
      <c r="N72" s="119">
        <f t="shared" si="10"/>
        <v>4898.5999999999995</v>
      </c>
      <c r="O72" s="119">
        <f t="shared" si="11"/>
        <v>5248.5</v>
      </c>
      <c r="P72" s="200">
        <v>150</v>
      </c>
      <c r="Q72" s="201">
        <v>150</v>
      </c>
    </row>
    <row r="73" spans="1:17" ht="31.5" x14ac:dyDescent="0.25">
      <c r="A73" s="547"/>
      <c r="B73" s="135" t="s">
        <v>487</v>
      </c>
      <c r="C73" s="118">
        <f t="shared" si="31"/>
        <v>839.69999999999993</v>
      </c>
      <c r="D73" s="118">
        <f t="shared" si="1"/>
        <v>1119.6000000000001</v>
      </c>
      <c r="E73" s="118">
        <f t="shared" si="2"/>
        <v>1399.5</v>
      </c>
      <c r="F73" s="118">
        <f t="shared" si="3"/>
        <v>1679.3999999999999</v>
      </c>
      <c r="G73" s="118">
        <f t="shared" si="4"/>
        <v>1959.3</v>
      </c>
      <c r="H73" s="118">
        <f t="shared" si="5"/>
        <v>2239.2000000000003</v>
      </c>
      <c r="I73" s="118">
        <f t="shared" si="6"/>
        <v>2519.1</v>
      </c>
      <c r="J73" s="379">
        <v>2799</v>
      </c>
      <c r="K73" s="118">
        <f t="shared" si="7"/>
        <v>3078.9</v>
      </c>
      <c r="L73" s="118">
        <f t="shared" si="8"/>
        <v>3358.7999999999997</v>
      </c>
      <c r="M73" s="118">
        <f t="shared" si="9"/>
        <v>3638.7000000000003</v>
      </c>
      <c r="N73" s="119">
        <f t="shared" si="10"/>
        <v>3918.6</v>
      </c>
      <c r="O73" s="119">
        <f t="shared" si="11"/>
        <v>4198.5</v>
      </c>
      <c r="P73" s="202" t="s">
        <v>465</v>
      </c>
      <c r="Q73" s="203">
        <v>100</v>
      </c>
    </row>
    <row r="74" spans="1:17" ht="16.5" thickBot="1" x14ac:dyDescent="0.3">
      <c r="A74" s="548"/>
      <c r="B74" s="142" t="s">
        <v>488</v>
      </c>
      <c r="C74" s="138">
        <f t="shared" si="31"/>
        <v>1049.7</v>
      </c>
      <c r="D74" s="138">
        <f t="shared" ref="D74:D84" si="37">J74*0.4</f>
        <v>1399.6000000000001</v>
      </c>
      <c r="E74" s="138">
        <f t="shared" ref="E74:E84" si="38">J74*0.5</f>
        <v>1749.5</v>
      </c>
      <c r="F74" s="138">
        <f t="shared" ref="F74:F84" si="39">J74*0.6</f>
        <v>2099.4</v>
      </c>
      <c r="G74" s="138">
        <f t="shared" ref="G74:G84" si="40">J74*0.7</f>
        <v>2449.2999999999997</v>
      </c>
      <c r="H74" s="138">
        <f t="shared" ref="H74:H84" si="41">J74*0.8</f>
        <v>2799.2000000000003</v>
      </c>
      <c r="I74" s="138">
        <f t="shared" ref="I74:I83" si="42">J74*0.9</f>
        <v>3149.1</v>
      </c>
      <c r="J74" s="380">
        <v>3499</v>
      </c>
      <c r="K74" s="138">
        <f t="shared" ref="K74:K84" si="43">J74*1.1</f>
        <v>3848.9</v>
      </c>
      <c r="L74" s="138">
        <f t="shared" ref="L74:L84" si="44">J74*1.2</f>
        <v>4198.8</v>
      </c>
      <c r="M74" s="138">
        <f t="shared" ref="M74:M84" si="45">J74*1.3</f>
        <v>4548.7</v>
      </c>
      <c r="N74" s="139">
        <f t="shared" ref="N74:N84" si="46">J74*1.4</f>
        <v>4898.5999999999995</v>
      </c>
      <c r="O74" s="139">
        <f t="shared" ref="O74:O84" si="47">J74*1.5</f>
        <v>5248.5</v>
      </c>
      <c r="P74" s="219">
        <v>120</v>
      </c>
      <c r="Q74" s="220">
        <v>120</v>
      </c>
    </row>
    <row r="75" spans="1:17" ht="16.5" thickBot="1" x14ac:dyDescent="0.3">
      <c r="A75" s="546">
        <v>6</v>
      </c>
      <c r="B75" s="164" t="s">
        <v>489</v>
      </c>
      <c r="C75" s="131">
        <f t="shared" si="31"/>
        <v>1369.5</v>
      </c>
      <c r="D75" s="131">
        <f t="shared" si="37"/>
        <v>1826</v>
      </c>
      <c r="E75" s="131">
        <f t="shared" si="38"/>
        <v>2282.5</v>
      </c>
      <c r="F75" s="131">
        <f t="shared" si="39"/>
        <v>2739</v>
      </c>
      <c r="G75" s="131">
        <f t="shared" si="40"/>
        <v>3195.5</v>
      </c>
      <c r="H75" s="131">
        <f t="shared" si="41"/>
        <v>3652</v>
      </c>
      <c r="I75" s="131">
        <f t="shared" si="42"/>
        <v>4108.5</v>
      </c>
      <c r="J75" s="131">
        <v>4565</v>
      </c>
      <c r="K75" s="131">
        <f t="shared" si="43"/>
        <v>5021.5</v>
      </c>
      <c r="L75" s="165">
        <f t="shared" si="44"/>
        <v>5478</v>
      </c>
      <c r="M75" s="165">
        <f t="shared" si="45"/>
        <v>5934.5</v>
      </c>
      <c r="N75" s="166">
        <f t="shared" si="46"/>
        <v>6391</v>
      </c>
      <c r="O75" s="166">
        <f t="shared" si="47"/>
        <v>6847.5</v>
      </c>
      <c r="P75" s="187">
        <v>190</v>
      </c>
      <c r="Q75" s="167">
        <v>190</v>
      </c>
    </row>
    <row r="76" spans="1:17" ht="16.5" thickBot="1" x14ac:dyDescent="0.3">
      <c r="A76" s="547"/>
      <c r="B76" s="135" t="s">
        <v>315</v>
      </c>
      <c r="C76" s="118">
        <f t="shared" si="31"/>
        <v>1369.5</v>
      </c>
      <c r="D76" s="118">
        <f t="shared" si="37"/>
        <v>1826</v>
      </c>
      <c r="E76" s="118">
        <f t="shared" si="38"/>
        <v>2282.5</v>
      </c>
      <c r="F76" s="118">
        <f t="shared" si="39"/>
        <v>2739</v>
      </c>
      <c r="G76" s="118">
        <f t="shared" si="40"/>
        <v>3195.5</v>
      </c>
      <c r="H76" s="118">
        <f t="shared" si="41"/>
        <v>3652</v>
      </c>
      <c r="I76" s="118">
        <f t="shared" si="42"/>
        <v>4108.5</v>
      </c>
      <c r="J76" s="131">
        <v>4565</v>
      </c>
      <c r="K76" s="118">
        <f t="shared" si="43"/>
        <v>5021.5</v>
      </c>
      <c r="L76" s="120">
        <f t="shared" si="44"/>
        <v>5478</v>
      </c>
      <c r="M76" s="120">
        <f t="shared" si="45"/>
        <v>5934.5</v>
      </c>
      <c r="N76" s="157">
        <f t="shared" si="46"/>
        <v>6391</v>
      </c>
      <c r="O76" s="157">
        <f t="shared" si="47"/>
        <v>6847.5</v>
      </c>
      <c r="P76" s="202">
        <v>150</v>
      </c>
      <c r="Q76" s="203">
        <v>150</v>
      </c>
    </row>
    <row r="77" spans="1:17" ht="16.5" thickBot="1" x14ac:dyDescent="0.3">
      <c r="A77" s="547"/>
      <c r="B77" s="135" t="s">
        <v>316</v>
      </c>
      <c r="C77" s="118">
        <f t="shared" si="31"/>
        <v>1369.5</v>
      </c>
      <c r="D77" s="118">
        <f t="shared" si="37"/>
        <v>1826</v>
      </c>
      <c r="E77" s="118">
        <f t="shared" si="38"/>
        <v>2282.5</v>
      </c>
      <c r="F77" s="118">
        <f t="shared" si="39"/>
        <v>2739</v>
      </c>
      <c r="G77" s="118">
        <f t="shared" si="40"/>
        <v>3195.5</v>
      </c>
      <c r="H77" s="118">
        <f t="shared" si="41"/>
        <v>3652</v>
      </c>
      <c r="I77" s="118">
        <f t="shared" si="42"/>
        <v>4108.5</v>
      </c>
      <c r="J77" s="131">
        <v>4565</v>
      </c>
      <c r="K77" s="118">
        <f t="shared" si="43"/>
        <v>5021.5</v>
      </c>
      <c r="L77" s="118">
        <f t="shared" si="44"/>
        <v>5478</v>
      </c>
      <c r="M77" s="118">
        <f t="shared" si="45"/>
        <v>5934.5</v>
      </c>
      <c r="N77" s="119">
        <f t="shared" si="46"/>
        <v>6391</v>
      </c>
      <c r="O77" s="119">
        <f t="shared" si="47"/>
        <v>6847.5</v>
      </c>
      <c r="P77" s="202">
        <v>150</v>
      </c>
      <c r="Q77" s="203">
        <v>150</v>
      </c>
    </row>
    <row r="78" spans="1:17" ht="16.5" thickBot="1" x14ac:dyDescent="0.3">
      <c r="A78" s="547"/>
      <c r="B78" s="135" t="s">
        <v>490</v>
      </c>
      <c r="C78" s="118">
        <f t="shared" si="31"/>
        <v>1369.5</v>
      </c>
      <c r="D78" s="118">
        <f t="shared" si="37"/>
        <v>1826</v>
      </c>
      <c r="E78" s="118">
        <f t="shared" si="38"/>
        <v>2282.5</v>
      </c>
      <c r="F78" s="118">
        <f t="shared" si="39"/>
        <v>2739</v>
      </c>
      <c r="G78" s="118">
        <f t="shared" si="40"/>
        <v>3195.5</v>
      </c>
      <c r="H78" s="118">
        <f t="shared" si="41"/>
        <v>3652</v>
      </c>
      <c r="I78" s="118">
        <f t="shared" si="42"/>
        <v>4108.5</v>
      </c>
      <c r="J78" s="131">
        <v>4565</v>
      </c>
      <c r="K78" s="118">
        <f t="shared" si="43"/>
        <v>5021.5</v>
      </c>
      <c r="L78" s="118">
        <f t="shared" si="44"/>
        <v>5478</v>
      </c>
      <c r="M78" s="118">
        <f t="shared" si="45"/>
        <v>5934.5</v>
      </c>
      <c r="N78" s="119">
        <f t="shared" si="46"/>
        <v>6391</v>
      </c>
      <c r="O78" s="119">
        <f t="shared" si="47"/>
        <v>6847.5</v>
      </c>
      <c r="P78" s="202">
        <v>150</v>
      </c>
      <c r="Q78" s="203">
        <v>150</v>
      </c>
    </row>
    <row r="79" spans="1:17" ht="16.5" thickBot="1" x14ac:dyDescent="0.3">
      <c r="A79" s="547"/>
      <c r="B79" s="168" t="s">
        <v>491</v>
      </c>
      <c r="C79" s="118">
        <f t="shared" si="31"/>
        <v>1369.5</v>
      </c>
      <c r="D79" s="118">
        <f t="shared" si="37"/>
        <v>1826</v>
      </c>
      <c r="E79" s="118">
        <f t="shared" si="38"/>
        <v>2282.5</v>
      </c>
      <c r="F79" s="118">
        <f t="shared" si="39"/>
        <v>2739</v>
      </c>
      <c r="G79" s="118">
        <f t="shared" si="40"/>
        <v>3195.5</v>
      </c>
      <c r="H79" s="118">
        <f t="shared" si="41"/>
        <v>3652</v>
      </c>
      <c r="I79" s="118">
        <f t="shared" si="42"/>
        <v>4108.5</v>
      </c>
      <c r="J79" s="131">
        <v>4565</v>
      </c>
      <c r="K79" s="118">
        <f t="shared" si="43"/>
        <v>5021.5</v>
      </c>
      <c r="L79" s="118">
        <f t="shared" si="44"/>
        <v>5478</v>
      </c>
      <c r="M79" s="118">
        <f t="shared" si="45"/>
        <v>5934.5</v>
      </c>
      <c r="N79" s="119">
        <f t="shared" si="46"/>
        <v>6391</v>
      </c>
      <c r="O79" s="119">
        <f t="shared" si="47"/>
        <v>6847.5</v>
      </c>
      <c r="P79" s="202">
        <v>200</v>
      </c>
      <c r="Q79" s="203">
        <v>200</v>
      </c>
    </row>
    <row r="80" spans="1:17" ht="15.75" x14ac:dyDescent="0.25">
      <c r="A80" s="547"/>
      <c r="B80" s="135" t="s">
        <v>317</v>
      </c>
      <c r="C80" s="118">
        <f t="shared" si="31"/>
        <v>1369.5</v>
      </c>
      <c r="D80" s="118">
        <f t="shared" si="37"/>
        <v>1826</v>
      </c>
      <c r="E80" s="118">
        <f t="shared" si="38"/>
        <v>2282.5</v>
      </c>
      <c r="F80" s="118">
        <f t="shared" si="39"/>
        <v>2739</v>
      </c>
      <c r="G80" s="118">
        <f t="shared" si="40"/>
        <v>3195.5</v>
      </c>
      <c r="H80" s="118">
        <f t="shared" si="41"/>
        <v>3652</v>
      </c>
      <c r="I80" s="118">
        <f t="shared" si="42"/>
        <v>4108.5</v>
      </c>
      <c r="J80" s="131">
        <v>4565</v>
      </c>
      <c r="K80" s="118">
        <f t="shared" si="43"/>
        <v>5021.5</v>
      </c>
      <c r="L80" s="118">
        <f t="shared" si="44"/>
        <v>5478</v>
      </c>
      <c r="M80" s="118">
        <f t="shared" si="45"/>
        <v>5934.5</v>
      </c>
      <c r="N80" s="119">
        <f t="shared" si="46"/>
        <v>6391</v>
      </c>
      <c r="O80" s="119">
        <f t="shared" si="47"/>
        <v>6847.5</v>
      </c>
      <c r="P80" s="202">
        <v>150</v>
      </c>
      <c r="Q80" s="203">
        <v>150</v>
      </c>
    </row>
    <row r="81" spans="1:17" ht="32.25" thickBot="1" x14ac:dyDescent="0.3">
      <c r="A81" s="548"/>
      <c r="B81" s="142" t="s">
        <v>566</v>
      </c>
      <c r="C81" s="138">
        <f t="shared" si="31"/>
        <v>1095.5999999999999</v>
      </c>
      <c r="D81" s="138">
        <f t="shared" si="37"/>
        <v>1460.8000000000002</v>
      </c>
      <c r="E81" s="138">
        <f t="shared" si="38"/>
        <v>1826</v>
      </c>
      <c r="F81" s="138">
        <f t="shared" si="39"/>
        <v>2191.1999999999998</v>
      </c>
      <c r="G81" s="138">
        <f t="shared" si="40"/>
        <v>2556.3999999999996</v>
      </c>
      <c r="H81" s="138">
        <f t="shared" si="41"/>
        <v>2921.6000000000004</v>
      </c>
      <c r="I81" s="138">
        <f t="shared" si="42"/>
        <v>3286.8</v>
      </c>
      <c r="J81" s="380">
        <v>3652</v>
      </c>
      <c r="K81" s="138">
        <f t="shared" si="43"/>
        <v>4017.2000000000003</v>
      </c>
      <c r="L81" s="138">
        <f t="shared" si="44"/>
        <v>4382.3999999999996</v>
      </c>
      <c r="M81" s="138">
        <f t="shared" si="45"/>
        <v>4747.6000000000004</v>
      </c>
      <c r="N81" s="139">
        <f t="shared" si="46"/>
        <v>5112.7999999999993</v>
      </c>
      <c r="O81" s="139">
        <f t="shared" si="47"/>
        <v>5478</v>
      </c>
      <c r="P81" s="219" t="s">
        <v>80</v>
      </c>
      <c r="Q81" s="210">
        <v>180</v>
      </c>
    </row>
    <row r="82" spans="1:17" ht="31.5" x14ac:dyDescent="0.25">
      <c r="A82" s="546">
        <v>7</v>
      </c>
      <c r="B82" s="164" t="s">
        <v>318</v>
      </c>
      <c r="C82" s="131">
        <f t="shared" si="31"/>
        <v>1296.3</v>
      </c>
      <c r="D82" s="131">
        <f t="shared" si="37"/>
        <v>1728.4</v>
      </c>
      <c r="E82" s="131">
        <f t="shared" si="38"/>
        <v>2160.5</v>
      </c>
      <c r="F82" s="131">
        <f t="shared" si="39"/>
        <v>2592.6</v>
      </c>
      <c r="G82" s="131">
        <f t="shared" si="40"/>
        <v>3024.7</v>
      </c>
      <c r="H82" s="131">
        <f t="shared" si="41"/>
        <v>3456.8</v>
      </c>
      <c r="I82" s="131">
        <f t="shared" si="42"/>
        <v>3888.9</v>
      </c>
      <c r="J82" s="131">
        <v>4321</v>
      </c>
      <c r="K82" s="131">
        <f t="shared" si="43"/>
        <v>4753.1000000000004</v>
      </c>
      <c r="L82" s="131">
        <f t="shared" si="44"/>
        <v>5185.2</v>
      </c>
      <c r="M82" s="131">
        <f t="shared" si="45"/>
        <v>5617.3</v>
      </c>
      <c r="N82" s="132">
        <f t="shared" si="46"/>
        <v>6049.4</v>
      </c>
      <c r="O82" s="132">
        <f t="shared" si="47"/>
        <v>6481.5</v>
      </c>
      <c r="P82" s="211" t="s">
        <v>465</v>
      </c>
      <c r="Q82" s="212">
        <v>220</v>
      </c>
    </row>
    <row r="83" spans="1:17" ht="31.5" x14ac:dyDescent="0.25">
      <c r="A83" s="547"/>
      <c r="B83" s="168" t="s">
        <v>319</v>
      </c>
      <c r="C83" s="120">
        <f t="shared" si="31"/>
        <v>1296.3</v>
      </c>
      <c r="D83" s="120">
        <f t="shared" si="37"/>
        <v>1728.4</v>
      </c>
      <c r="E83" s="120">
        <f t="shared" si="38"/>
        <v>2160.5</v>
      </c>
      <c r="F83" s="120">
        <f t="shared" si="39"/>
        <v>2592.6</v>
      </c>
      <c r="G83" s="120">
        <f t="shared" si="40"/>
        <v>3024.7</v>
      </c>
      <c r="H83" s="120">
        <f t="shared" si="41"/>
        <v>3456.8</v>
      </c>
      <c r="I83" s="120">
        <f t="shared" si="42"/>
        <v>3888.9</v>
      </c>
      <c r="J83" s="376">
        <v>4321</v>
      </c>
      <c r="K83" s="120">
        <f t="shared" si="43"/>
        <v>4753.1000000000004</v>
      </c>
      <c r="L83" s="159">
        <f t="shared" si="44"/>
        <v>5185.2</v>
      </c>
      <c r="M83" s="159">
        <f t="shared" si="45"/>
        <v>5617.3</v>
      </c>
      <c r="N83" s="169">
        <f t="shared" si="46"/>
        <v>6049.4</v>
      </c>
      <c r="O83" s="169">
        <f t="shared" si="47"/>
        <v>6481.5</v>
      </c>
      <c r="P83" s="202" t="s">
        <v>465</v>
      </c>
      <c r="Q83" s="203">
        <v>220</v>
      </c>
    </row>
    <row r="84" spans="1:17" ht="15.75" x14ac:dyDescent="0.25">
      <c r="A84" s="547"/>
      <c r="B84" s="168" t="s">
        <v>320</v>
      </c>
      <c r="C84" s="118">
        <f t="shared" si="31"/>
        <v>1620.6</v>
      </c>
      <c r="D84" s="118">
        <f t="shared" si="37"/>
        <v>2160.8000000000002</v>
      </c>
      <c r="E84" s="118">
        <f t="shared" si="38"/>
        <v>2701</v>
      </c>
      <c r="F84" s="118">
        <f t="shared" si="39"/>
        <v>3241.2</v>
      </c>
      <c r="G84" s="118">
        <f t="shared" si="40"/>
        <v>3781.3999999999996</v>
      </c>
      <c r="H84" s="118">
        <f t="shared" si="41"/>
        <v>4321.6000000000004</v>
      </c>
      <c r="I84" s="118">
        <f>J84*0.9</f>
        <v>4861.8</v>
      </c>
      <c r="J84" s="379">
        <v>5402</v>
      </c>
      <c r="K84" s="118">
        <f t="shared" si="43"/>
        <v>5942.2000000000007</v>
      </c>
      <c r="L84" s="118">
        <f t="shared" si="44"/>
        <v>6482.4</v>
      </c>
      <c r="M84" s="118">
        <f t="shared" si="45"/>
        <v>7022.6</v>
      </c>
      <c r="N84" s="118">
        <f t="shared" si="46"/>
        <v>7562.7999999999993</v>
      </c>
      <c r="O84" s="119">
        <f t="shared" si="47"/>
        <v>8103</v>
      </c>
      <c r="P84" s="202">
        <v>210</v>
      </c>
      <c r="Q84" s="203">
        <v>210</v>
      </c>
    </row>
    <row r="85" spans="1:17" ht="31.5" x14ac:dyDescent="0.25">
      <c r="A85" s="547"/>
      <c r="B85" s="168" t="s">
        <v>492</v>
      </c>
      <c r="C85" s="118">
        <f t="shared" ref="C85:C88" si="48">J85*0.3</f>
        <v>1296.3</v>
      </c>
      <c r="D85" s="118">
        <f t="shared" ref="D85:D88" si="49">J85*0.4</f>
        <v>1728.4</v>
      </c>
      <c r="E85" s="118">
        <f t="shared" ref="E85:E88" si="50">J85*0.5</f>
        <v>2160.5</v>
      </c>
      <c r="F85" s="118">
        <f t="shared" ref="F85:F88" si="51">J85*0.6</f>
        <v>2592.6</v>
      </c>
      <c r="G85" s="118">
        <f t="shared" ref="G85:G88" si="52">J85*0.7</f>
        <v>3024.7</v>
      </c>
      <c r="H85" s="118">
        <f t="shared" ref="H85:H88" si="53">J85*0.8</f>
        <v>3456.8</v>
      </c>
      <c r="I85" s="118">
        <f t="shared" ref="I85:I88" si="54">J85*0.9</f>
        <v>3888.9</v>
      </c>
      <c r="J85" s="379">
        <v>4321</v>
      </c>
      <c r="K85" s="118">
        <f t="shared" ref="K85:K88" si="55">J85*1.1</f>
        <v>4753.1000000000004</v>
      </c>
      <c r="L85" s="118">
        <f t="shared" ref="L85:L88" si="56">J85*1.2</f>
        <v>5185.2</v>
      </c>
      <c r="M85" s="118">
        <f t="shared" ref="M85:M88" si="57">J85*1.3</f>
        <v>5617.3</v>
      </c>
      <c r="N85" s="118">
        <f t="shared" ref="N85:N88" si="58">J85*1.4</f>
        <v>6049.4</v>
      </c>
      <c r="O85" s="119">
        <f t="shared" ref="O85:O88" si="59">J85*1.5</f>
        <v>6481.5</v>
      </c>
      <c r="P85" s="202" t="s">
        <v>465</v>
      </c>
      <c r="Q85" s="203">
        <v>220</v>
      </c>
    </row>
    <row r="86" spans="1:17" ht="32.25" thickBot="1" x14ac:dyDescent="0.3">
      <c r="A86" s="548"/>
      <c r="B86" s="170" t="s">
        <v>493</v>
      </c>
      <c r="C86" s="138">
        <f t="shared" si="48"/>
        <v>1296.3</v>
      </c>
      <c r="D86" s="138">
        <f t="shared" si="49"/>
        <v>1728.4</v>
      </c>
      <c r="E86" s="138">
        <f t="shared" si="50"/>
        <v>2160.5</v>
      </c>
      <c r="F86" s="138">
        <f t="shared" si="51"/>
        <v>2592.6</v>
      </c>
      <c r="G86" s="138">
        <f t="shared" si="52"/>
        <v>3024.7</v>
      </c>
      <c r="H86" s="138">
        <f t="shared" si="53"/>
        <v>3456.8</v>
      </c>
      <c r="I86" s="138">
        <f t="shared" si="54"/>
        <v>3888.9</v>
      </c>
      <c r="J86" s="380">
        <v>4321</v>
      </c>
      <c r="K86" s="138">
        <f t="shared" si="55"/>
        <v>4753.1000000000004</v>
      </c>
      <c r="L86" s="138">
        <f t="shared" si="56"/>
        <v>5185.2</v>
      </c>
      <c r="M86" s="138">
        <f t="shared" si="57"/>
        <v>5617.3</v>
      </c>
      <c r="N86" s="138">
        <f t="shared" si="58"/>
        <v>6049.4</v>
      </c>
      <c r="O86" s="139">
        <f t="shared" si="59"/>
        <v>6481.5</v>
      </c>
      <c r="P86" s="219" t="s">
        <v>465</v>
      </c>
      <c r="Q86" s="220">
        <v>210</v>
      </c>
    </row>
    <row r="87" spans="1:17" ht="31.5" x14ac:dyDescent="0.25">
      <c r="A87" s="546">
        <v>8</v>
      </c>
      <c r="B87" s="164" t="s">
        <v>321</v>
      </c>
      <c r="C87" s="131">
        <f t="shared" si="48"/>
        <v>1442.3999999999999</v>
      </c>
      <c r="D87" s="131">
        <f t="shared" si="49"/>
        <v>1923.2</v>
      </c>
      <c r="E87" s="131">
        <f t="shared" si="50"/>
        <v>2404</v>
      </c>
      <c r="F87" s="131">
        <f t="shared" si="51"/>
        <v>2884.7999999999997</v>
      </c>
      <c r="G87" s="131">
        <f t="shared" si="52"/>
        <v>3365.6</v>
      </c>
      <c r="H87" s="131">
        <f t="shared" si="53"/>
        <v>3846.4</v>
      </c>
      <c r="I87" s="131">
        <f t="shared" si="54"/>
        <v>4327.2</v>
      </c>
      <c r="J87" s="131">
        <v>4808</v>
      </c>
      <c r="K87" s="131">
        <f t="shared" si="55"/>
        <v>5288.8</v>
      </c>
      <c r="L87" s="131">
        <f t="shared" si="56"/>
        <v>5769.5999999999995</v>
      </c>
      <c r="M87" s="131">
        <f t="shared" si="57"/>
        <v>6250.4000000000005</v>
      </c>
      <c r="N87" s="131">
        <f t="shared" si="58"/>
        <v>6731.2</v>
      </c>
      <c r="O87" s="132">
        <f t="shared" si="59"/>
        <v>7212</v>
      </c>
      <c r="P87" s="211" t="s">
        <v>465</v>
      </c>
      <c r="Q87" s="212">
        <v>190</v>
      </c>
    </row>
    <row r="88" spans="1:17" ht="32.25" thickBot="1" x14ac:dyDescent="0.3">
      <c r="A88" s="548"/>
      <c r="B88" s="170" t="s">
        <v>494</v>
      </c>
      <c r="C88" s="138">
        <f t="shared" si="48"/>
        <v>1442.3999999999999</v>
      </c>
      <c r="D88" s="138">
        <f t="shared" si="49"/>
        <v>1923.2</v>
      </c>
      <c r="E88" s="138">
        <f t="shared" si="50"/>
        <v>2404</v>
      </c>
      <c r="F88" s="138">
        <f t="shared" si="51"/>
        <v>2884.7999999999997</v>
      </c>
      <c r="G88" s="138">
        <f t="shared" si="52"/>
        <v>3365.6</v>
      </c>
      <c r="H88" s="138">
        <f t="shared" si="53"/>
        <v>3846.4</v>
      </c>
      <c r="I88" s="138">
        <f t="shared" si="54"/>
        <v>4327.2</v>
      </c>
      <c r="J88" s="380">
        <v>4808</v>
      </c>
      <c r="K88" s="138">
        <f t="shared" si="55"/>
        <v>5288.8</v>
      </c>
      <c r="L88" s="138">
        <f t="shared" si="56"/>
        <v>5769.5999999999995</v>
      </c>
      <c r="M88" s="138">
        <f t="shared" si="57"/>
        <v>6250.4000000000005</v>
      </c>
      <c r="N88" s="138">
        <f t="shared" si="58"/>
        <v>6731.2</v>
      </c>
      <c r="O88" s="139">
        <f t="shared" si="59"/>
        <v>7212</v>
      </c>
      <c r="P88" s="219" t="s">
        <v>465</v>
      </c>
      <c r="Q88" s="220">
        <v>190</v>
      </c>
    </row>
    <row r="89" spans="1:17" ht="15.75" thickBot="1" x14ac:dyDescent="0.3">
      <c r="A89" s="5"/>
      <c r="B89" s="6"/>
      <c r="C89" s="6"/>
      <c r="D89" s="6"/>
      <c r="E89" s="6"/>
      <c r="F89" s="6"/>
      <c r="G89" s="6"/>
    </row>
    <row r="90" spans="1:17" ht="21" x14ac:dyDescent="0.25">
      <c r="A90" s="359" t="s">
        <v>561</v>
      </c>
      <c r="B90" s="360"/>
      <c r="C90" s="361"/>
      <c r="D90" s="361"/>
      <c r="E90" s="361"/>
      <c r="F90" s="361"/>
      <c r="G90" s="361"/>
      <c r="H90" s="344"/>
      <c r="I90" s="344"/>
      <c r="J90" s="300"/>
      <c r="K90" s="344"/>
      <c r="L90" s="344"/>
      <c r="M90" s="344"/>
      <c r="N90" s="344"/>
      <c r="O90" s="344"/>
      <c r="P90" s="345"/>
    </row>
    <row r="91" spans="1:17" ht="18.75" x14ac:dyDescent="0.3">
      <c r="A91" s="356" t="s">
        <v>558</v>
      </c>
      <c r="B91" s="357"/>
      <c r="C91" s="358"/>
      <c r="D91" s="358"/>
      <c r="E91" s="358"/>
      <c r="F91" s="358"/>
      <c r="G91" s="248"/>
      <c r="H91" s="358" t="s">
        <v>560</v>
      </c>
      <c r="I91" s="362"/>
      <c r="J91" s="362"/>
      <c r="K91" s="362"/>
      <c r="L91" s="362"/>
      <c r="M91" s="362"/>
      <c r="N91" s="362"/>
      <c r="O91" s="248"/>
      <c r="P91" s="363"/>
    </row>
    <row r="92" spans="1:17" ht="15.75" thickBot="1" x14ac:dyDescent="0.3">
      <c r="A92" s="364" t="s">
        <v>559</v>
      </c>
      <c r="B92" s="365"/>
      <c r="C92" s="366"/>
      <c r="D92" s="366"/>
      <c r="E92" s="366"/>
      <c r="F92" s="366"/>
      <c r="G92" s="366"/>
      <c r="H92" s="367"/>
      <c r="I92" s="367"/>
      <c r="J92" s="367"/>
      <c r="K92" s="367"/>
      <c r="L92" s="367"/>
      <c r="M92" s="367"/>
      <c r="N92" s="367"/>
      <c r="O92" s="367"/>
      <c r="P92" s="368"/>
    </row>
    <row r="95" spans="1:17" x14ac:dyDescent="0.25">
      <c r="A95" s="5" t="s">
        <v>7</v>
      </c>
      <c r="B95" s="5"/>
      <c r="C95" s="5"/>
      <c r="D95" s="6"/>
      <c r="E95" s="6"/>
      <c r="F95" s="6"/>
      <c r="G95" s="6"/>
    </row>
    <row r="96" spans="1:17" x14ac:dyDescent="0.25">
      <c r="A96" s="5" t="s">
        <v>8</v>
      </c>
      <c r="B96" s="5"/>
      <c r="C96" s="5"/>
      <c r="D96" s="6"/>
      <c r="E96" s="6"/>
      <c r="F96" s="6"/>
      <c r="G96" s="6"/>
    </row>
    <row r="97" spans="1:7" x14ac:dyDescent="0.25">
      <c r="A97" s="5" t="s">
        <v>9</v>
      </c>
      <c r="B97" s="6"/>
      <c r="C97" s="6"/>
      <c r="D97" s="6"/>
      <c r="E97" s="6"/>
      <c r="F97" s="6"/>
      <c r="G97" s="6"/>
    </row>
    <row r="98" spans="1:7" x14ac:dyDescent="0.25">
      <c r="A98" s="7" t="s">
        <v>10</v>
      </c>
      <c r="B98" s="7"/>
      <c r="C98" s="7"/>
      <c r="D98" s="7"/>
      <c r="E98" s="7"/>
      <c r="F98" s="5"/>
      <c r="G98" s="8"/>
    </row>
    <row r="99" spans="1:7" x14ac:dyDescent="0.25">
      <c r="A99" s="5" t="s">
        <v>11</v>
      </c>
      <c r="B99" s="6"/>
      <c r="C99" s="6"/>
      <c r="D99" s="6"/>
      <c r="E99" s="6"/>
      <c r="F99" s="6"/>
      <c r="G99" s="6"/>
    </row>
    <row r="100" spans="1:7" x14ac:dyDescent="0.25">
      <c r="A100" s="242" t="s">
        <v>12</v>
      </c>
      <c r="B100" s="241"/>
      <c r="C100" s="241"/>
      <c r="D100" s="241"/>
      <c r="E100" s="241"/>
      <c r="F100" s="241"/>
      <c r="G100" s="6"/>
    </row>
    <row r="101" spans="1:7" x14ac:dyDescent="0.25">
      <c r="A101" s="30" t="s">
        <v>599</v>
      </c>
      <c r="B101" s="41"/>
      <c r="G101" s="6"/>
    </row>
    <row r="102" spans="1:7" x14ac:dyDescent="0.25">
      <c r="A102" s="30" t="s">
        <v>596</v>
      </c>
      <c r="B102" s="41"/>
      <c r="G102" s="9"/>
    </row>
    <row r="103" spans="1:7" x14ac:dyDescent="0.25">
      <c r="A103" s="241" t="s">
        <v>13</v>
      </c>
      <c r="B103" s="241"/>
      <c r="C103" s="241"/>
      <c r="D103" s="241"/>
      <c r="E103" s="241"/>
      <c r="F103" s="241"/>
      <c r="G103" s="241"/>
    </row>
    <row r="104" spans="1:7" x14ac:dyDescent="0.25">
      <c r="A104" s="241" t="s">
        <v>14</v>
      </c>
      <c r="B104" s="241"/>
      <c r="C104" s="241"/>
      <c r="D104" s="241"/>
      <c r="E104" s="241"/>
      <c r="F104" s="241"/>
      <c r="G104" s="1"/>
    </row>
    <row r="105" spans="1:7" x14ac:dyDescent="0.25">
      <c r="A105" s="241" t="s">
        <v>15</v>
      </c>
      <c r="B105" s="241"/>
      <c r="C105" s="241"/>
      <c r="D105" s="241"/>
      <c r="E105" s="241"/>
      <c r="F105" s="241"/>
      <c r="G105" s="1"/>
    </row>
    <row r="106" spans="1:7" ht="15.75" x14ac:dyDescent="0.25">
      <c r="A106" s="80" t="s">
        <v>322</v>
      </c>
      <c r="B106" s="81"/>
      <c r="C106" s="82"/>
      <c r="D106" s="3"/>
      <c r="E106" s="3"/>
      <c r="F106" s="3"/>
    </row>
    <row r="107" spans="1:7" x14ac:dyDescent="0.25">
      <c r="A107" s="83" t="s">
        <v>323</v>
      </c>
      <c r="B107" s="81"/>
      <c r="C107" s="82"/>
    </row>
    <row r="108" spans="1:7" x14ac:dyDescent="0.25">
      <c r="A108" s="83" t="s">
        <v>324</v>
      </c>
      <c r="B108" s="81"/>
      <c r="C108" s="82"/>
    </row>
    <row r="110" spans="1:7" ht="15.75" x14ac:dyDescent="0.25">
      <c r="A110" s="10" t="s">
        <v>16</v>
      </c>
      <c r="B110" s="1"/>
      <c r="C110" s="1"/>
      <c r="D110" s="1"/>
      <c r="E110" s="1"/>
      <c r="F110" s="1"/>
    </row>
  </sheetData>
  <mergeCells count="49">
    <mergeCell ref="Q2:R2"/>
    <mergeCell ref="G55:G56"/>
    <mergeCell ref="P44:Q44"/>
    <mergeCell ref="C44:O44"/>
    <mergeCell ref="B44:B45"/>
    <mergeCell ref="B28:B29"/>
    <mergeCell ref="C28:C29"/>
    <mergeCell ref="D28:D29"/>
    <mergeCell ref="G28:G29"/>
    <mergeCell ref="F28:F29"/>
    <mergeCell ref="E28:E29"/>
    <mergeCell ref="H28:H29"/>
    <mergeCell ref="O28:O29"/>
    <mergeCell ref="N28:N29"/>
    <mergeCell ref="M28:M29"/>
    <mergeCell ref="M55:M56"/>
    <mergeCell ref="A1:P1"/>
    <mergeCell ref="A32:A42"/>
    <mergeCell ref="A46:A58"/>
    <mergeCell ref="P28:P29"/>
    <mergeCell ref="Q28:Q29"/>
    <mergeCell ref="P55:P56"/>
    <mergeCell ref="Q55:Q56"/>
    <mergeCell ref="P4:Q4"/>
    <mergeCell ref="A4:A5"/>
    <mergeCell ref="B4:B5"/>
    <mergeCell ref="C4:O4"/>
    <mergeCell ref="A7:A15"/>
    <mergeCell ref="K55:K56"/>
    <mergeCell ref="I55:I56"/>
    <mergeCell ref="H55:H56"/>
    <mergeCell ref="I28:I29"/>
    <mergeCell ref="L55:L56"/>
    <mergeCell ref="L28:L29"/>
    <mergeCell ref="O55:O56"/>
    <mergeCell ref="N55:N56"/>
    <mergeCell ref="A75:A81"/>
    <mergeCell ref="A82:A86"/>
    <mergeCell ref="A87:A88"/>
    <mergeCell ref="B55:B56"/>
    <mergeCell ref="K28:K29"/>
    <mergeCell ref="A16:A31"/>
    <mergeCell ref="F55:F56"/>
    <mergeCell ref="E55:E56"/>
    <mergeCell ref="D55:D56"/>
    <mergeCell ref="C55:C56"/>
    <mergeCell ref="A59:A74"/>
    <mergeCell ref="J28:J29"/>
    <mergeCell ref="J55:J56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0"/>
  <sheetViews>
    <sheetView topLeftCell="A85" zoomScaleNormal="100" workbookViewId="0">
      <selection activeCell="J89" sqref="J89"/>
    </sheetView>
  </sheetViews>
  <sheetFormatPr defaultRowHeight="15" x14ac:dyDescent="0.25"/>
  <cols>
    <col min="1" max="1" width="2.42578125" customWidth="1"/>
    <col min="2" max="2" width="38.85546875" customWidth="1"/>
    <col min="16" max="16" width="12.85546875" customWidth="1"/>
  </cols>
  <sheetData>
    <row r="1" spans="1:18" ht="18" customHeight="1" x14ac:dyDescent="0.25">
      <c r="A1" s="516" t="s">
        <v>17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70"/>
      <c r="R1" s="70"/>
    </row>
    <row r="2" spans="1:18" ht="21" x14ac:dyDescent="0.35">
      <c r="Q2" s="483"/>
      <c r="R2" s="483"/>
    </row>
    <row r="3" spans="1:18" ht="16.5" thickBot="1" x14ac:dyDescent="0.3">
      <c r="B3" s="117" t="s">
        <v>576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71"/>
      <c r="Q3" s="71"/>
      <c r="R3" s="71"/>
    </row>
    <row r="4" spans="1:18" ht="15.75" x14ac:dyDescent="0.25">
      <c r="A4" s="557"/>
      <c r="B4" s="559" t="s">
        <v>1</v>
      </c>
      <c r="C4" s="577" t="s">
        <v>2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12" t="s">
        <v>462</v>
      </c>
      <c r="Q4" s="513"/>
      <c r="R4" s="11"/>
    </row>
    <row r="5" spans="1:18" ht="26.25" thickBot="1" x14ac:dyDescent="0.3">
      <c r="A5" s="575"/>
      <c r="B5" s="576"/>
      <c r="C5" s="122">
        <v>0.3</v>
      </c>
      <c r="D5" s="122">
        <v>0.4</v>
      </c>
      <c r="E5" s="122">
        <v>0.5</v>
      </c>
      <c r="F5" s="122">
        <v>0.6</v>
      </c>
      <c r="G5" s="122">
        <v>0.7</v>
      </c>
      <c r="H5" s="122">
        <v>0.8</v>
      </c>
      <c r="I5" s="122">
        <v>0.9</v>
      </c>
      <c r="J5" s="122">
        <v>1</v>
      </c>
      <c r="K5" s="122">
        <v>1.1000000000000001</v>
      </c>
      <c r="L5" s="122">
        <v>1.2</v>
      </c>
      <c r="M5" s="144">
        <v>1.3</v>
      </c>
      <c r="N5" s="145">
        <v>1.4</v>
      </c>
      <c r="O5" s="145">
        <v>1.5</v>
      </c>
      <c r="P5" s="388" t="s">
        <v>463</v>
      </c>
      <c r="Q5" s="389" t="s">
        <v>464</v>
      </c>
      <c r="R5" s="74"/>
    </row>
    <row r="6" spans="1:18" ht="32.25" thickBot="1" x14ac:dyDescent="0.3">
      <c r="A6" s="175">
        <v>0</v>
      </c>
      <c r="B6" s="148" t="s">
        <v>282</v>
      </c>
      <c r="C6" s="123">
        <f>J6*0.3</f>
        <v>657</v>
      </c>
      <c r="D6" s="123">
        <f>J6*0.4</f>
        <v>876</v>
      </c>
      <c r="E6" s="123">
        <f>J6*0.5</f>
        <v>1095</v>
      </c>
      <c r="F6" s="123">
        <f>J6*0.6</f>
        <v>1314</v>
      </c>
      <c r="G6" s="123">
        <f>J6*0.7</f>
        <v>1533</v>
      </c>
      <c r="H6" s="123">
        <f>J6*0.8</f>
        <v>1752</v>
      </c>
      <c r="I6" s="123">
        <f>J6*0.9</f>
        <v>1971</v>
      </c>
      <c r="J6" s="123">
        <v>2190</v>
      </c>
      <c r="K6" s="123">
        <f>J6*1.1</f>
        <v>2409</v>
      </c>
      <c r="L6" s="123">
        <f>J6*1.2</f>
        <v>2628</v>
      </c>
      <c r="M6" s="123">
        <f>J6*1.3</f>
        <v>2847</v>
      </c>
      <c r="N6" s="124">
        <f>J6*1.4</f>
        <v>3066</v>
      </c>
      <c r="O6" s="124">
        <f>J6*1.5</f>
        <v>3285</v>
      </c>
      <c r="P6" s="178">
        <v>180</v>
      </c>
      <c r="Q6" s="151">
        <v>180</v>
      </c>
      <c r="R6" s="11"/>
    </row>
    <row r="7" spans="1:18" ht="16.5" thickBot="1" x14ac:dyDescent="0.3">
      <c r="A7" s="549">
        <v>1</v>
      </c>
      <c r="B7" s="141" t="s">
        <v>283</v>
      </c>
      <c r="C7" s="125">
        <f>J7*0.3</f>
        <v>739.19999999999993</v>
      </c>
      <c r="D7" s="125">
        <f>J7*0.4</f>
        <v>985.6</v>
      </c>
      <c r="E7" s="125">
        <f>J7*0.5</f>
        <v>1232</v>
      </c>
      <c r="F7" s="125">
        <f>J7*0.6</f>
        <v>1478.3999999999999</v>
      </c>
      <c r="G7" s="125">
        <f>J7*0.7</f>
        <v>1724.8</v>
      </c>
      <c r="H7" s="125">
        <f>J7*0.8</f>
        <v>1971.2</v>
      </c>
      <c r="I7" s="125">
        <f>J7*0.9</f>
        <v>2217.6</v>
      </c>
      <c r="J7" s="125">
        <v>2464</v>
      </c>
      <c r="K7" s="125">
        <f>J7*1.1</f>
        <v>2710.4</v>
      </c>
      <c r="L7" s="125">
        <f>J7*1.2</f>
        <v>2956.7999999999997</v>
      </c>
      <c r="M7" s="125">
        <f>J7*1.3</f>
        <v>3203.2000000000003</v>
      </c>
      <c r="N7" s="126">
        <f>J7*1.4</f>
        <v>3449.6</v>
      </c>
      <c r="O7" s="126">
        <f>J7*1.5</f>
        <v>3696</v>
      </c>
      <c r="P7" s="179">
        <v>180</v>
      </c>
      <c r="Q7" s="152">
        <v>180</v>
      </c>
      <c r="R7" s="11"/>
    </row>
    <row r="8" spans="1:18" ht="16.5" thickBot="1" x14ac:dyDescent="0.3">
      <c r="A8" s="547"/>
      <c r="B8" s="135" t="s">
        <v>284</v>
      </c>
      <c r="C8" s="115">
        <f t="shared" ref="C8:C13" si="0">J8*0.3</f>
        <v>739.19999999999993</v>
      </c>
      <c r="D8" s="115">
        <f t="shared" ref="D8:D71" si="1">J8*0.4</f>
        <v>985.6</v>
      </c>
      <c r="E8" s="115">
        <f t="shared" ref="E8:E71" si="2">J8*0.5</f>
        <v>1232</v>
      </c>
      <c r="F8" s="115">
        <f t="shared" ref="F8:F71" si="3">J8*0.6</f>
        <v>1478.3999999999999</v>
      </c>
      <c r="G8" s="115">
        <f t="shared" ref="G8:G71" si="4">J8*0.7</f>
        <v>1724.8</v>
      </c>
      <c r="H8" s="115">
        <f t="shared" ref="H8:H71" si="5">J8*0.8</f>
        <v>1971.2</v>
      </c>
      <c r="I8" s="115">
        <f t="shared" ref="I8:I71" si="6">J8*0.9</f>
        <v>2217.6</v>
      </c>
      <c r="J8" s="125">
        <v>2464</v>
      </c>
      <c r="K8" s="115">
        <f t="shared" ref="K8:K71" si="7">J8*1.1</f>
        <v>2710.4</v>
      </c>
      <c r="L8" s="115">
        <f t="shared" ref="L8:L71" si="8">J8*1.2</f>
        <v>2956.7999999999997</v>
      </c>
      <c r="M8" s="115">
        <f t="shared" ref="M8:M71" si="9">J8*1.3</f>
        <v>3203.2000000000003</v>
      </c>
      <c r="N8" s="113">
        <f t="shared" ref="N8:N71" si="10">J8*1.4</f>
        <v>3449.6</v>
      </c>
      <c r="O8" s="113">
        <f t="shared" ref="O8:O71" si="11">J8*1.5</f>
        <v>3696</v>
      </c>
      <c r="P8" s="180">
        <v>180</v>
      </c>
      <c r="Q8" s="134">
        <v>180</v>
      </c>
      <c r="R8" s="11"/>
    </row>
    <row r="9" spans="1:18" ht="16.5" thickBot="1" x14ac:dyDescent="0.3">
      <c r="A9" s="547"/>
      <c r="B9" s="135" t="s">
        <v>285</v>
      </c>
      <c r="C9" s="115">
        <f>J9*0.3</f>
        <v>739.19999999999993</v>
      </c>
      <c r="D9" s="115">
        <f t="shared" si="1"/>
        <v>985.6</v>
      </c>
      <c r="E9" s="115">
        <f t="shared" si="2"/>
        <v>1232</v>
      </c>
      <c r="F9" s="115">
        <f t="shared" si="3"/>
        <v>1478.3999999999999</v>
      </c>
      <c r="G9" s="115">
        <f t="shared" si="4"/>
        <v>1724.8</v>
      </c>
      <c r="H9" s="115">
        <f t="shared" si="5"/>
        <v>1971.2</v>
      </c>
      <c r="I9" s="115">
        <f t="shared" si="6"/>
        <v>2217.6</v>
      </c>
      <c r="J9" s="125">
        <v>2464</v>
      </c>
      <c r="K9" s="115">
        <f t="shared" si="7"/>
        <v>2710.4</v>
      </c>
      <c r="L9" s="115">
        <f t="shared" si="8"/>
        <v>2956.7999999999997</v>
      </c>
      <c r="M9" s="115">
        <f t="shared" si="9"/>
        <v>3203.2000000000003</v>
      </c>
      <c r="N9" s="113">
        <f t="shared" si="10"/>
        <v>3449.6</v>
      </c>
      <c r="O9" s="113">
        <f t="shared" si="11"/>
        <v>3696</v>
      </c>
      <c r="P9" s="180">
        <v>180</v>
      </c>
      <c r="Q9" s="134">
        <v>180</v>
      </c>
      <c r="R9" s="11"/>
    </row>
    <row r="10" spans="1:18" ht="16.5" thickBot="1" x14ac:dyDescent="0.3">
      <c r="A10" s="547"/>
      <c r="B10" s="135" t="s">
        <v>286</v>
      </c>
      <c r="C10" s="115">
        <f t="shared" si="0"/>
        <v>739.19999999999993</v>
      </c>
      <c r="D10" s="115">
        <f t="shared" si="1"/>
        <v>985.6</v>
      </c>
      <c r="E10" s="115">
        <f t="shared" si="2"/>
        <v>1232</v>
      </c>
      <c r="F10" s="115">
        <f t="shared" si="3"/>
        <v>1478.3999999999999</v>
      </c>
      <c r="G10" s="115">
        <f t="shared" si="4"/>
        <v>1724.8</v>
      </c>
      <c r="H10" s="115">
        <f t="shared" si="5"/>
        <v>1971.2</v>
      </c>
      <c r="I10" s="115">
        <f t="shared" si="6"/>
        <v>2217.6</v>
      </c>
      <c r="J10" s="125">
        <v>2464</v>
      </c>
      <c r="K10" s="115">
        <f t="shared" si="7"/>
        <v>2710.4</v>
      </c>
      <c r="L10" s="115">
        <f t="shared" si="8"/>
        <v>2956.7999999999997</v>
      </c>
      <c r="M10" s="115">
        <f t="shared" si="9"/>
        <v>3203.2000000000003</v>
      </c>
      <c r="N10" s="113">
        <f t="shared" si="10"/>
        <v>3449.6</v>
      </c>
      <c r="O10" s="113">
        <f t="shared" si="11"/>
        <v>3696</v>
      </c>
      <c r="P10" s="180">
        <v>180</v>
      </c>
      <c r="Q10" s="134">
        <v>180</v>
      </c>
      <c r="R10" s="11"/>
    </row>
    <row r="11" spans="1:18" ht="16.5" thickBot="1" x14ac:dyDescent="0.3">
      <c r="A11" s="547"/>
      <c r="B11" s="135" t="s">
        <v>287</v>
      </c>
      <c r="C11" s="115">
        <f t="shared" si="0"/>
        <v>739.19999999999993</v>
      </c>
      <c r="D11" s="115">
        <f t="shared" si="1"/>
        <v>985.6</v>
      </c>
      <c r="E11" s="115">
        <f t="shared" si="2"/>
        <v>1232</v>
      </c>
      <c r="F11" s="115">
        <f t="shared" si="3"/>
        <v>1478.3999999999999</v>
      </c>
      <c r="G11" s="115">
        <f t="shared" si="4"/>
        <v>1724.8</v>
      </c>
      <c r="H11" s="115">
        <f t="shared" si="5"/>
        <v>1971.2</v>
      </c>
      <c r="I11" s="115">
        <f t="shared" si="6"/>
        <v>2217.6</v>
      </c>
      <c r="J11" s="125">
        <v>2464</v>
      </c>
      <c r="K11" s="115">
        <f t="shared" si="7"/>
        <v>2710.4</v>
      </c>
      <c r="L11" s="115">
        <f t="shared" si="8"/>
        <v>2956.7999999999997</v>
      </c>
      <c r="M11" s="115">
        <f t="shared" si="9"/>
        <v>3203.2000000000003</v>
      </c>
      <c r="N11" s="113">
        <f t="shared" si="10"/>
        <v>3449.6</v>
      </c>
      <c r="O11" s="113">
        <f t="shared" si="11"/>
        <v>3696</v>
      </c>
      <c r="P11" s="180">
        <v>180</v>
      </c>
      <c r="Q11" s="134">
        <v>180</v>
      </c>
      <c r="R11" s="11"/>
    </row>
    <row r="12" spans="1:18" ht="16.5" thickBot="1" x14ac:dyDescent="0.3">
      <c r="A12" s="547"/>
      <c r="B12" s="135" t="s">
        <v>459</v>
      </c>
      <c r="C12" s="115">
        <f t="shared" si="0"/>
        <v>739.19999999999993</v>
      </c>
      <c r="D12" s="115">
        <f t="shared" si="1"/>
        <v>985.6</v>
      </c>
      <c r="E12" s="115">
        <f t="shared" si="2"/>
        <v>1232</v>
      </c>
      <c r="F12" s="115">
        <f t="shared" si="3"/>
        <v>1478.3999999999999</v>
      </c>
      <c r="G12" s="115">
        <f t="shared" si="4"/>
        <v>1724.8</v>
      </c>
      <c r="H12" s="115">
        <f t="shared" si="5"/>
        <v>1971.2</v>
      </c>
      <c r="I12" s="115">
        <f t="shared" si="6"/>
        <v>2217.6</v>
      </c>
      <c r="J12" s="125">
        <v>2464</v>
      </c>
      <c r="K12" s="115">
        <f t="shared" si="7"/>
        <v>2710.4</v>
      </c>
      <c r="L12" s="115">
        <f t="shared" si="8"/>
        <v>2956.7999999999997</v>
      </c>
      <c r="M12" s="115">
        <f t="shared" si="9"/>
        <v>3203.2000000000003</v>
      </c>
      <c r="N12" s="113">
        <f t="shared" si="10"/>
        <v>3449.6</v>
      </c>
      <c r="O12" s="113">
        <f t="shared" si="11"/>
        <v>3696</v>
      </c>
      <c r="P12" s="181">
        <v>180</v>
      </c>
      <c r="Q12" s="136">
        <v>180</v>
      </c>
      <c r="R12" s="11"/>
    </row>
    <row r="13" spans="1:18" ht="16.5" thickBot="1" x14ac:dyDescent="0.3">
      <c r="A13" s="547"/>
      <c r="B13" s="135" t="s">
        <v>288</v>
      </c>
      <c r="C13" s="115">
        <f t="shared" si="0"/>
        <v>739.19999999999993</v>
      </c>
      <c r="D13" s="115">
        <f t="shared" si="1"/>
        <v>985.6</v>
      </c>
      <c r="E13" s="115">
        <f t="shared" si="2"/>
        <v>1232</v>
      </c>
      <c r="F13" s="115">
        <f t="shared" si="3"/>
        <v>1478.3999999999999</v>
      </c>
      <c r="G13" s="115">
        <f t="shared" si="4"/>
        <v>1724.8</v>
      </c>
      <c r="H13" s="115">
        <f t="shared" si="5"/>
        <v>1971.2</v>
      </c>
      <c r="I13" s="115">
        <f t="shared" si="6"/>
        <v>2217.6</v>
      </c>
      <c r="J13" s="125">
        <v>2464</v>
      </c>
      <c r="K13" s="115">
        <f t="shared" si="7"/>
        <v>2710.4</v>
      </c>
      <c r="L13" s="115">
        <f t="shared" si="8"/>
        <v>2956.7999999999997</v>
      </c>
      <c r="M13" s="115">
        <f t="shared" si="9"/>
        <v>3203.2000000000003</v>
      </c>
      <c r="N13" s="113">
        <f t="shared" si="10"/>
        <v>3449.6</v>
      </c>
      <c r="O13" s="113">
        <f t="shared" si="11"/>
        <v>3696</v>
      </c>
      <c r="P13" s="180">
        <v>180</v>
      </c>
      <c r="Q13" s="153">
        <v>180</v>
      </c>
      <c r="R13" s="11"/>
    </row>
    <row r="14" spans="1:18" ht="15.75" x14ac:dyDescent="0.25">
      <c r="A14" s="547"/>
      <c r="B14" s="135" t="s">
        <v>3</v>
      </c>
      <c r="C14" s="115">
        <f>J14*0.3</f>
        <v>739.19999999999993</v>
      </c>
      <c r="D14" s="115">
        <f t="shared" si="1"/>
        <v>985.6</v>
      </c>
      <c r="E14" s="115">
        <f t="shared" si="2"/>
        <v>1232</v>
      </c>
      <c r="F14" s="115">
        <f t="shared" si="3"/>
        <v>1478.3999999999999</v>
      </c>
      <c r="G14" s="115">
        <f t="shared" si="4"/>
        <v>1724.8</v>
      </c>
      <c r="H14" s="115">
        <f t="shared" si="5"/>
        <v>1971.2</v>
      </c>
      <c r="I14" s="115">
        <f t="shared" si="6"/>
        <v>2217.6</v>
      </c>
      <c r="J14" s="125">
        <v>2464</v>
      </c>
      <c r="K14" s="115">
        <f t="shared" si="7"/>
        <v>2710.4</v>
      </c>
      <c r="L14" s="115">
        <f t="shared" si="8"/>
        <v>2956.7999999999997</v>
      </c>
      <c r="M14" s="115">
        <f t="shared" si="9"/>
        <v>3203.2000000000003</v>
      </c>
      <c r="N14" s="113">
        <f t="shared" si="10"/>
        <v>3449.6</v>
      </c>
      <c r="O14" s="113">
        <f t="shared" si="11"/>
        <v>3696</v>
      </c>
      <c r="P14" s="181">
        <v>180</v>
      </c>
      <c r="Q14" s="136">
        <v>220</v>
      </c>
      <c r="R14" s="11"/>
    </row>
    <row r="15" spans="1:18" ht="16.5" thickBot="1" x14ac:dyDescent="0.3">
      <c r="A15" s="548"/>
      <c r="B15" s="142" t="s">
        <v>4</v>
      </c>
      <c r="C15" s="122">
        <f>J15*0.3</f>
        <v>739.19999999999993</v>
      </c>
      <c r="D15" s="122">
        <f t="shared" si="1"/>
        <v>985.6</v>
      </c>
      <c r="E15" s="122">
        <f t="shared" si="2"/>
        <v>1232</v>
      </c>
      <c r="F15" s="122">
        <f t="shared" si="3"/>
        <v>1478.3999999999999</v>
      </c>
      <c r="G15" s="122">
        <f t="shared" si="4"/>
        <v>1724.8</v>
      </c>
      <c r="H15" s="122">
        <f t="shared" si="5"/>
        <v>1971.2</v>
      </c>
      <c r="I15" s="122">
        <f t="shared" si="6"/>
        <v>2217.6</v>
      </c>
      <c r="J15" s="122">
        <v>2464</v>
      </c>
      <c r="K15" s="122">
        <f t="shared" si="7"/>
        <v>2710.4</v>
      </c>
      <c r="L15" s="122">
        <f t="shared" si="8"/>
        <v>2956.7999999999997</v>
      </c>
      <c r="M15" s="122">
        <f t="shared" si="9"/>
        <v>3203.2000000000003</v>
      </c>
      <c r="N15" s="128">
        <f t="shared" si="10"/>
        <v>3449.6</v>
      </c>
      <c r="O15" s="128">
        <f t="shared" si="11"/>
        <v>3696</v>
      </c>
      <c r="P15" s="182">
        <v>200</v>
      </c>
      <c r="Q15" s="154">
        <v>220</v>
      </c>
      <c r="R15" s="11"/>
    </row>
    <row r="16" spans="1:18" ht="15.75" x14ac:dyDescent="0.25">
      <c r="A16" s="549">
        <v>2</v>
      </c>
      <c r="B16" s="141" t="s">
        <v>289</v>
      </c>
      <c r="C16" s="125">
        <f t="shared" ref="C16:C82" si="12">J16*0.3</f>
        <v>947.09999999999991</v>
      </c>
      <c r="D16" s="125">
        <f t="shared" si="1"/>
        <v>1262.8000000000002</v>
      </c>
      <c r="E16" s="125">
        <f t="shared" si="2"/>
        <v>1578.5</v>
      </c>
      <c r="F16" s="125">
        <f t="shared" si="3"/>
        <v>1894.1999999999998</v>
      </c>
      <c r="G16" s="125">
        <f t="shared" si="4"/>
        <v>2209.8999999999996</v>
      </c>
      <c r="H16" s="125">
        <f t="shared" si="5"/>
        <v>2525.6000000000004</v>
      </c>
      <c r="I16" s="125">
        <f t="shared" si="6"/>
        <v>2841.3</v>
      </c>
      <c r="J16" s="125">
        <v>3157</v>
      </c>
      <c r="K16" s="125">
        <f t="shared" si="7"/>
        <v>3472.7000000000003</v>
      </c>
      <c r="L16" s="125">
        <f t="shared" si="8"/>
        <v>3788.3999999999996</v>
      </c>
      <c r="M16" s="125">
        <f t="shared" si="9"/>
        <v>4104.1000000000004</v>
      </c>
      <c r="N16" s="126">
        <f t="shared" si="10"/>
        <v>4419.7999999999993</v>
      </c>
      <c r="O16" s="126">
        <f t="shared" si="11"/>
        <v>4735.5</v>
      </c>
      <c r="P16" s="179">
        <v>180</v>
      </c>
      <c r="Q16" s="152">
        <v>180</v>
      </c>
      <c r="R16" s="11"/>
    </row>
    <row r="17" spans="1:18" ht="15.75" x14ac:dyDescent="0.25">
      <c r="A17" s="547"/>
      <c r="B17" s="135" t="s">
        <v>290</v>
      </c>
      <c r="C17" s="115">
        <f t="shared" si="12"/>
        <v>947.09999999999991</v>
      </c>
      <c r="D17" s="115">
        <f t="shared" si="1"/>
        <v>1262.8000000000002</v>
      </c>
      <c r="E17" s="115">
        <f t="shared" si="2"/>
        <v>1578.5</v>
      </c>
      <c r="F17" s="115">
        <f t="shared" si="3"/>
        <v>1894.1999999999998</v>
      </c>
      <c r="G17" s="115">
        <f t="shared" si="4"/>
        <v>2209.8999999999996</v>
      </c>
      <c r="H17" s="115">
        <f t="shared" si="5"/>
        <v>2525.6000000000004</v>
      </c>
      <c r="I17" s="115">
        <f t="shared" si="6"/>
        <v>2841.3</v>
      </c>
      <c r="J17" s="252">
        <v>3157</v>
      </c>
      <c r="K17" s="115">
        <f t="shared" si="7"/>
        <v>3472.7000000000003</v>
      </c>
      <c r="L17" s="115">
        <f t="shared" si="8"/>
        <v>3788.3999999999996</v>
      </c>
      <c r="M17" s="115">
        <f t="shared" si="9"/>
        <v>4104.1000000000004</v>
      </c>
      <c r="N17" s="113">
        <f t="shared" si="10"/>
        <v>4419.7999999999993</v>
      </c>
      <c r="O17" s="113">
        <f t="shared" si="11"/>
        <v>4735.5</v>
      </c>
      <c r="P17" s="181">
        <v>180</v>
      </c>
      <c r="Q17" s="136">
        <v>180</v>
      </c>
      <c r="R17" s="11"/>
    </row>
    <row r="18" spans="1:18" ht="15.75" x14ac:dyDescent="0.25">
      <c r="A18" s="547"/>
      <c r="B18" s="135" t="s">
        <v>460</v>
      </c>
      <c r="C18" s="115">
        <f t="shared" si="12"/>
        <v>947.09999999999991</v>
      </c>
      <c r="D18" s="115">
        <f t="shared" si="1"/>
        <v>1262.8000000000002</v>
      </c>
      <c r="E18" s="115">
        <f t="shared" si="2"/>
        <v>1578.5</v>
      </c>
      <c r="F18" s="115">
        <f t="shared" si="3"/>
        <v>1894.1999999999998</v>
      </c>
      <c r="G18" s="115">
        <f t="shared" si="4"/>
        <v>2209.8999999999996</v>
      </c>
      <c r="H18" s="115">
        <f t="shared" si="5"/>
        <v>2525.6000000000004</v>
      </c>
      <c r="I18" s="115">
        <f t="shared" si="6"/>
        <v>2841.3</v>
      </c>
      <c r="J18" s="252">
        <v>3157</v>
      </c>
      <c r="K18" s="115">
        <f t="shared" si="7"/>
        <v>3472.7000000000003</v>
      </c>
      <c r="L18" s="115">
        <f t="shared" si="8"/>
        <v>3788.3999999999996</v>
      </c>
      <c r="M18" s="115">
        <f t="shared" si="9"/>
        <v>4104.1000000000004</v>
      </c>
      <c r="N18" s="113">
        <f t="shared" si="10"/>
        <v>4419.7999999999993</v>
      </c>
      <c r="O18" s="113">
        <f t="shared" si="11"/>
        <v>4735.5</v>
      </c>
      <c r="P18" s="181">
        <v>180</v>
      </c>
      <c r="Q18" s="136">
        <v>180</v>
      </c>
      <c r="R18" s="11"/>
    </row>
    <row r="19" spans="1:18" ht="15.75" x14ac:dyDescent="0.25">
      <c r="A19" s="547"/>
      <c r="B19" s="135" t="s">
        <v>291</v>
      </c>
      <c r="C19" s="115">
        <f t="shared" si="12"/>
        <v>947.09999999999991</v>
      </c>
      <c r="D19" s="115">
        <f t="shared" si="1"/>
        <v>1262.8000000000002</v>
      </c>
      <c r="E19" s="115">
        <f t="shared" si="2"/>
        <v>1578.5</v>
      </c>
      <c r="F19" s="115">
        <f t="shared" si="3"/>
        <v>1894.1999999999998</v>
      </c>
      <c r="G19" s="115">
        <f t="shared" si="4"/>
        <v>2209.8999999999996</v>
      </c>
      <c r="H19" s="115">
        <f t="shared" si="5"/>
        <v>2525.6000000000004</v>
      </c>
      <c r="I19" s="115">
        <f t="shared" si="6"/>
        <v>2841.3</v>
      </c>
      <c r="J19" s="252">
        <v>3157</v>
      </c>
      <c r="K19" s="115">
        <f t="shared" si="7"/>
        <v>3472.7000000000003</v>
      </c>
      <c r="L19" s="115">
        <f t="shared" si="8"/>
        <v>3788.3999999999996</v>
      </c>
      <c r="M19" s="115">
        <f t="shared" si="9"/>
        <v>4104.1000000000004</v>
      </c>
      <c r="N19" s="113">
        <f t="shared" si="10"/>
        <v>4419.7999999999993</v>
      </c>
      <c r="O19" s="113">
        <f t="shared" si="11"/>
        <v>4735.5</v>
      </c>
      <c r="P19" s="181">
        <v>180</v>
      </c>
      <c r="Q19" s="136">
        <v>220</v>
      </c>
      <c r="R19" s="11"/>
    </row>
    <row r="20" spans="1:18" ht="15.75" x14ac:dyDescent="0.25">
      <c r="A20" s="547"/>
      <c r="B20" s="135" t="s">
        <v>292</v>
      </c>
      <c r="C20" s="115">
        <f t="shared" si="12"/>
        <v>947.09999999999991</v>
      </c>
      <c r="D20" s="115">
        <f t="shared" si="1"/>
        <v>1262.8000000000002</v>
      </c>
      <c r="E20" s="115">
        <f t="shared" si="2"/>
        <v>1578.5</v>
      </c>
      <c r="F20" s="115">
        <f t="shared" si="3"/>
        <v>1894.1999999999998</v>
      </c>
      <c r="G20" s="115">
        <f t="shared" si="4"/>
        <v>2209.8999999999996</v>
      </c>
      <c r="H20" s="115">
        <f t="shared" si="5"/>
        <v>2525.6000000000004</v>
      </c>
      <c r="I20" s="115">
        <f t="shared" si="6"/>
        <v>2841.3</v>
      </c>
      <c r="J20" s="252">
        <v>3157</v>
      </c>
      <c r="K20" s="115">
        <f t="shared" si="7"/>
        <v>3472.7000000000003</v>
      </c>
      <c r="L20" s="115">
        <f t="shared" si="8"/>
        <v>3788.3999999999996</v>
      </c>
      <c r="M20" s="115">
        <f t="shared" si="9"/>
        <v>4104.1000000000004</v>
      </c>
      <c r="N20" s="113">
        <f t="shared" si="10"/>
        <v>4419.7999999999993</v>
      </c>
      <c r="O20" s="113">
        <f t="shared" si="11"/>
        <v>4735.5</v>
      </c>
      <c r="P20" s="180">
        <v>180</v>
      </c>
      <c r="Q20" s="134">
        <v>180</v>
      </c>
      <c r="R20" s="11"/>
    </row>
    <row r="21" spans="1:18" ht="15.75" x14ac:dyDescent="0.25">
      <c r="A21" s="547"/>
      <c r="B21" s="135" t="s">
        <v>5</v>
      </c>
      <c r="C21" s="115">
        <f t="shared" si="12"/>
        <v>947.09999999999991</v>
      </c>
      <c r="D21" s="115">
        <f t="shared" si="1"/>
        <v>1262.8000000000002</v>
      </c>
      <c r="E21" s="115">
        <f t="shared" si="2"/>
        <v>1578.5</v>
      </c>
      <c r="F21" s="115">
        <f t="shared" si="3"/>
        <v>1894.1999999999998</v>
      </c>
      <c r="G21" s="115">
        <f t="shared" si="4"/>
        <v>2209.8999999999996</v>
      </c>
      <c r="H21" s="115">
        <f t="shared" si="5"/>
        <v>2525.6000000000004</v>
      </c>
      <c r="I21" s="115">
        <f t="shared" si="6"/>
        <v>2841.3</v>
      </c>
      <c r="J21" s="252">
        <v>3157</v>
      </c>
      <c r="K21" s="115">
        <f t="shared" si="7"/>
        <v>3472.7000000000003</v>
      </c>
      <c r="L21" s="115">
        <f t="shared" si="8"/>
        <v>3788.3999999999996</v>
      </c>
      <c r="M21" s="115">
        <f t="shared" si="9"/>
        <v>4104.1000000000004</v>
      </c>
      <c r="N21" s="113">
        <f t="shared" si="10"/>
        <v>4419.7999999999993</v>
      </c>
      <c r="O21" s="113">
        <f t="shared" si="11"/>
        <v>4735.5</v>
      </c>
      <c r="P21" s="181">
        <v>180</v>
      </c>
      <c r="Q21" s="136">
        <v>220</v>
      </c>
      <c r="R21" s="11"/>
    </row>
    <row r="22" spans="1:18" ht="15.75" x14ac:dyDescent="0.25">
      <c r="A22" s="547"/>
      <c r="B22" s="135" t="s">
        <v>293</v>
      </c>
      <c r="C22" s="115">
        <f t="shared" si="12"/>
        <v>947.09999999999991</v>
      </c>
      <c r="D22" s="115">
        <f t="shared" si="1"/>
        <v>1262.8000000000002</v>
      </c>
      <c r="E22" s="115">
        <f t="shared" si="2"/>
        <v>1578.5</v>
      </c>
      <c r="F22" s="115">
        <f t="shared" si="3"/>
        <v>1894.1999999999998</v>
      </c>
      <c r="G22" s="115">
        <f t="shared" si="4"/>
        <v>2209.8999999999996</v>
      </c>
      <c r="H22" s="115">
        <f t="shared" si="5"/>
        <v>2525.6000000000004</v>
      </c>
      <c r="I22" s="115">
        <f t="shared" si="6"/>
        <v>2841.3</v>
      </c>
      <c r="J22" s="252">
        <v>3157</v>
      </c>
      <c r="K22" s="115">
        <f t="shared" si="7"/>
        <v>3472.7000000000003</v>
      </c>
      <c r="L22" s="115">
        <f t="shared" si="8"/>
        <v>3788.3999999999996</v>
      </c>
      <c r="M22" s="115">
        <f t="shared" si="9"/>
        <v>4104.1000000000004</v>
      </c>
      <c r="N22" s="113">
        <f t="shared" si="10"/>
        <v>4419.7999999999993</v>
      </c>
      <c r="O22" s="113">
        <f t="shared" si="11"/>
        <v>4735.5</v>
      </c>
      <c r="P22" s="180">
        <v>178</v>
      </c>
      <c r="Q22" s="134">
        <v>180</v>
      </c>
      <c r="R22" s="11"/>
    </row>
    <row r="23" spans="1:18" ht="15.75" x14ac:dyDescent="0.25">
      <c r="A23" s="547"/>
      <c r="B23" s="135" t="s">
        <v>294</v>
      </c>
      <c r="C23" s="115">
        <f t="shared" si="12"/>
        <v>947.09999999999991</v>
      </c>
      <c r="D23" s="115">
        <f t="shared" si="1"/>
        <v>1262.8000000000002</v>
      </c>
      <c r="E23" s="115">
        <f t="shared" si="2"/>
        <v>1578.5</v>
      </c>
      <c r="F23" s="115">
        <f t="shared" si="3"/>
        <v>1894.1999999999998</v>
      </c>
      <c r="G23" s="115">
        <f t="shared" si="4"/>
        <v>2209.8999999999996</v>
      </c>
      <c r="H23" s="115">
        <f t="shared" si="5"/>
        <v>2525.6000000000004</v>
      </c>
      <c r="I23" s="115">
        <f t="shared" si="6"/>
        <v>2841.3</v>
      </c>
      <c r="J23" s="252">
        <v>3157</v>
      </c>
      <c r="K23" s="115">
        <f t="shared" si="7"/>
        <v>3472.7000000000003</v>
      </c>
      <c r="L23" s="115">
        <f t="shared" si="8"/>
        <v>3788.3999999999996</v>
      </c>
      <c r="M23" s="115">
        <f t="shared" si="9"/>
        <v>4104.1000000000004</v>
      </c>
      <c r="N23" s="113">
        <f t="shared" si="10"/>
        <v>4419.7999999999993</v>
      </c>
      <c r="O23" s="113">
        <f t="shared" si="11"/>
        <v>4735.5</v>
      </c>
      <c r="P23" s="180">
        <v>180</v>
      </c>
      <c r="Q23" s="134">
        <v>180</v>
      </c>
      <c r="R23" s="11"/>
    </row>
    <row r="24" spans="1:18" ht="15.75" x14ac:dyDescent="0.25">
      <c r="A24" s="547"/>
      <c r="B24" s="135" t="s">
        <v>295</v>
      </c>
      <c r="C24" s="115">
        <f t="shared" si="12"/>
        <v>947.09999999999991</v>
      </c>
      <c r="D24" s="115">
        <f t="shared" si="1"/>
        <v>1262.8000000000002</v>
      </c>
      <c r="E24" s="115">
        <f t="shared" si="2"/>
        <v>1578.5</v>
      </c>
      <c r="F24" s="115">
        <f t="shared" si="3"/>
        <v>1894.1999999999998</v>
      </c>
      <c r="G24" s="115">
        <f t="shared" si="4"/>
        <v>2209.8999999999996</v>
      </c>
      <c r="H24" s="115">
        <f t="shared" si="5"/>
        <v>2525.6000000000004</v>
      </c>
      <c r="I24" s="115">
        <f t="shared" si="6"/>
        <v>2841.3</v>
      </c>
      <c r="J24" s="252">
        <v>3157</v>
      </c>
      <c r="K24" s="115">
        <f t="shared" si="7"/>
        <v>3472.7000000000003</v>
      </c>
      <c r="L24" s="115">
        <f t="shared" si="8"/>
        <v>3788.3999999999996</v>
      </c>
      <c r="M24" s="115">
        <f t="shared" si="9"/>
        <v>4104.1000000000004</v>
      </c>
      <c r="N24" s="113">
        <f t="shared" si="10"/>
        <v>4419.7999999999993</v>
      </c>
      <c r="O24" s="113">
        <f t="shared" si="11"/>
        <v>4735.5</v>
      </c>
      <c r="P24" s="180">
        <v>180</v>
      </c>
      <c r="Q24" s="134">
        <v>180</v>
      </c>
      <c r="R24" s="11"/>
    </row>
    <row r="25" spans="1:18" ht="15.75" x14ac:dyDescent="0.25">
      <c r="A25" s="547"/>
      <c r="B25" s="135" t="s">
        <v>296</v>
      </c>
      <c r="C25" s="115">
        <f t="shared" si="12"/>
        <v>947.09999999999991</v>
      </c>
      <c r="D25" s="115">
        <f t="shared" si="1"/>
        <v>1262.8000000000002</v>
      </c>
      <c r="E25" s="115">
        <f t="shared" si="2"/>
        <v>1578.5</v>
      </c>
      <c r="F25" s="115">
        <f t="shared" si="3"/>
        <v>1894.1999999999998</v>
      </c>
      <c r="G25" s="115">
        <f t="shared" si="4"/>
        <v>2209.8999999999996</v>
      </c>
      <c r="H25" s="115">
        <f t="shared" si="5"/>
        <v>2525.6000000000004</v>
      </c>
      <c r="I25" s="115">
        <f t="shared" si="6"/>
        <v>2841.3</v>
      </c>
      <c r="J25" s="252">
        <v>3157</v>
      </c>
      <c r="K25" s="115">
        <f t="shared" si="7"/>
        <v>3472.7000000000003</v>
      </c>
      <c r="L25" s="115">
        <f t="shared" si="8"/>
        <v>3788.3999999999996</v>
      </c>
      <c r="M25" s="115">
        <f t="shared" si="9"/>
        <v>4104.1000000000004</v>
      </c>
      <c r="N25" s="113">
        <f t="shared" si="10"/>
        <v>4419.7999999999993</v>
      </c>
      <c r="O25" s="113">
        <f t="shared" si="11"/>
        <v>4735.5</v>
      </c>
      <c r="P25" s="180">
        <v>180</v>
      </c>
      <c r="Q25" s="134">
        <v>180</v>
      </c>
      <c r="R25" s="11"/>
    </row>
    <row r="26" spans="1:18" ht="15.75" x14ac:dyDescent="0.25">
      <c r="A26" s="547"/>
      <c r="B26" s="135" t="s">
        <v>297</v>
      </c>
      <c r="C26" s="115">
        <f t="shared" si="12"/>
        <v>947.09999999999991</v>
      </c>
      <c r="D26" s="115">
        <f t="shared" si="1"/>
        <v>1262.8000000000002</v>
      </c>
      <c r="E26" s="115">
        <f t="shared" si="2"/>
        <v>1578.5</v>
      </c>
      <c r="F26" s="115">
        <f t="shared" si="3"/>
        <v>1894.1999999999998</v>
      </c>
      <c r="G26" s="115">
        <f t="shared" si="4"/>
        <v>2209.8999999999996</v>
      </c>
      <c r="H26" s="115">
        <f t="shared" si="5"/>
        <v>2525.6000000000004</v>
      </c>
      <c r="I26" s="115">
        <f t="shared" si="6"/>
        <v>2841.3</v>
      </c>
      <c r="J26" s="252">
        <v>3157</v>
      </c>
      <c r="K26" s="115">
        <f t="shared" si="7"/>
        <v>3472.7000000000003</v>
      </c>
      <c r="L26" s="115">
        <f t="shared" si="8"/>
        <v>3788.3999999999996</v>
      </c>
      <c r="M26" s="115">
        <f t="shared" si="9"/>
        <v>4104.1000000000004</v>
      </c>
      <c r="N26" s="113">
        <f t="shared" si="10"/>
        <v>4419.7999999999993</v>
      </c>
      <c r="O26" s="113">
        <f t="shared" si="11"/>
        <v>4735.5</v>
      </c>
      <c r="P26" s="181">
        <v>180</v>
      </c>
      <c r="Q26" s="136">
        <v>180</v>
      </c>
      <c r="R26" s="11"/>
    </row>
    <row r="27" spans="1:18" ht="15.75" x14ac:dyDescent="0.25">
      <c r="A27" s="547"/>
      <c r="B27" s="129" t="s">
        <v>461</v>
      </c>
      <c r="C27" s="115">
        <f t="shared" si="12"/>
        <v>947.09999999999991</v>
      </c>
      <c r="D27" s="115">
        <f t="shared" si="1"/>
        <v>1262.8000000000002</v>
      </c>
      <c r="E27" s="115">
        <f t="shared" si="2"/>
        <v>1578.5</v>
      </c>
      <c r="F27" s="115">
        <f t="shared" si="3"/>
        <v>1894.1999999999998</v>
      </c>
      <c r="G27" s="115">
        <f t="shared" si="4"/>
        <v>2209.8999999999996</v>
      </c>
      <c r="H27" s="115">
        <f t="shared" si="5"/>
        <v>2525.6000000000004</v>
      </c>
      <c r="I27" s="115">
        <f t="shared" si="6"/>
        <v>2841.3</v>
      </c>
      <c r="J27" s="252">
        <v>3157</v>
      </c>
      <c r="K27" s="115">
        <f t="shared" si="7"/>
        <v>3472.7000000000003</v>
      </c>
      <c r="L27" s="115">
        <f t="shared" si="8"/>
        <v>3788.3999999999996</v>
      </c>
      <c r="M27" s="115">
        <f t="shared" si="9"/>
        <v>4104.1000000000004</v>
      </c>
      <c r="N27" s="113">
        <f t="shared" si="10"/>
        <v>4419.7999999999993</v>
      </c>
      <c r="O27" s="113">
        <f t="shared" si="11"/>
        <v>4735.5</v>
      </c>
      <c r="P27" s="181">
        <v>180</v>
      </c>
      <c r="Q27" s="136">
        <v>220</v>
      </c>
      <c r="R27" s="11"/>
    </row>
    <row r="28" spans="1:18" x14ac:dyDescent="0.25">
      <c r="A28" s="551"/>
      <c r="B28" s="533" t="s">
        <v>498</v>
      </c>
      <c r="C28" s="567">
        <f t="shared" si="12"/>
        <v>947.09999999999991</v>
      </c>
      <c r="D28" s="567">
        <f t="shared" si="1"/>
        <v>1262.8000000000002</v>
      </c>
      <c r="E28" s="567">
        <f t="shared" si="2"/>
        <v>1578.5</v>
      </c>
      <c r="F28" s="567">
        <f t="shared" si="3"/>
        <v>1894.1999999999998</v>
      </c>
      <c r="G28" s="567">
        <f t="shared" si="4"/>
        <v>2209.8999999999996</v>
      </c>
      <c r="H28" s="567">
        <f t="shared" si="5"/>
        <v>2525.6000000000004</v>
      </c>
      <c r="I28" s="567">
        <f t="shared" si="6"/>
        <v>2841.3</v>
      </c>
      <c r="J28" s="567">
        <v>3157</v>
      </c>
      <c r="K28" s="567">
        <f t="shared" si="7"/>
        <v>3472.7000000000003</v>
      </c>
      <c r="L28" s="567">
        <f t="shared" si="8"/>
        <v>3788.3999999999996</v>
      </c>
      <c r="M28" s="567">
        <f t="shared" si="9"/>
        <v>4104.1000000000004</v>
      </c>
      <c r="N28" s="567">
        <f t="shared" si="10"/>
        <v>4419.7999999999993</v>
      </c>
      <c r="O28" s="573">
        <f t="shared" si="11"/>
        <v>4735.5</v>
      </c>
      <c r="P28" s="579">
        <v>180</v>
      </c>
      <c r="Q28" s="569">
        <v>215</v>
      </c>
      <c r="R28" s="11"/>
    </row>
    <row r="29" spans="1:18" x14ac:dyDescent="0.25">
      <c r="A29" s="551"/>
      <c r="B29" s="534"/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74"/>
      <c r="P29" s="547"/>
      <c r="Q29" s="570">
        <v>220</v>
      </c>
      <c r="R29" s="11"/>
    </row>
    <row r="30" spans="1:18" ht="31.5" x14ac:dyDescent="0.25">
      <c r="A30" s="547"/>
      <c r="B30" s="130" t="s">
        <v>298</v>
      </c>
      <c r="C30" s="115">
        <f t="shared" si="12"/>
        <v>757.5</v>
      </c>
      <c r="D30" s="115">
        <f t="shared" si="1"/>
        <v>1010</v>
      </c>
      <c r="E30" s="115">
        <f t="shared" si="2"/>
        <v>1262.5</v>
      </c>
      <c r="F30" s="115">
        <f t="shared" si="3"/>
        <v>1515</v>
      </c>
      <c r="G30" s="115">
        <f t="shared" si="4"/>
        <v>1767.5</v>
      </c>
      <c r="H30" s="115">
        <f t="shared" si="5"/>
        <v>2020</v>
      </c>
      <c r="I30" s="115">
        <f t="shared" si="6"/>
        <v>2272.5</v>
      </c>
      <c r="J30" s="252">
        <v>2525</v>
      </c>
      <c r="K30" s="115">
        <f t="shared" si="7"/>
        <v>2777.5</v>
      </c>
      <c r="L30" s="72">
        <f t="shared" si="8"/>
        <v>3030</v>
      </c>
      <c r="M30" s="72">
        <f t="shared" si="9"/>
        <v>3282.5</v>
      </c>
      <c r="N30" s="76">
        <f t="shared" si="10"/>
        <v>3535</v>
      </c>
      <c r="O30" s="76">
        <f t="shared" si="11"/>
        <v>3787.5</v>
      </c>
      <c r="P30" s="180" t="s">
        <v>465</v>
      </c>
      <c r="Q30" s="134">
        <v>150</v>
      </c>
      <c r="R30" s="11"/>
    </row>
    <row r="31" spans="1:18" ht="32.25" thickBot="1" x14ac:dyDescent="0.3">
      <c r="A31" s="548"/>
      <c r="B31" s="142" t="s">
        <v>299</v>
      </c>
      <c r="C31" s="122">
        <f t="shared" si="12"/>
        <v>757.5</v>
      </c>
      <c r="D31" s="122">
        <f>J31*0.4</f>
        <v>1010</v>
      </c>
      <c r="E31" s="122">
        <f>J31*0.5</f>
        <v>1262.5</v>
      </c>
      <c r="F31" s="122">
        <f>J31*0.6</f>
        <v>1515</v>
      </c>
      <c r="G31" s="122">
        <f>J31*0.7</f>
        <v>1767.5</v>
      </c>
      <c r="H31" s="122">
        <f>J31*0.8</f>
        <v>2020</v>
      </c>
      <c r="I31" s="122">
        <v>1170</v>
      </c>
      <c r="J31" s="122">
        <v>2525</v>
      </c>
      <c r="K31" s="122">
        <f t="shared" ref="K31" si="13">J31*1.1</f>
        <v>2777.5</v>
      </c>
      <c r="L31" s="122">
        <f t="shared" ref="L31" si="14">J31*1.2</f>
        <v>3030</v>
      </c>
      <c r="M31" s="122">
        <f t="shared" ref="M31" si="15">J31*1.3</f>
        <v>3282.5</v>
      </c>
      <c r="N31" s="128">
        <f t="shared" ref="N31" si="16">J31*1.4</f>
        <v>3535</v>
      </c>
      <c r="O31" s="128">
        <f t="shared" ref="O31" si="17">J31*1.5</f>
        <v>3787.5</v>
      </c>
      <c r="P31" s="183" t="s">
        <v>465</v>
      </c>
      <c r="Q31" s="140">
        <v>150</v>
      </c>
      <c r="R31" s="11"/>
    </row>
    <row r="32" spans="1:18" ht="15.75" x14ac:dyDescent="0.25">
      <c r="A32" s="549">
        <v>3</v>
      </c>
      <c r="B32" s="141" t="s">
        <v>6</v>
      </c>
      <c r="C32" s="125">
        <f t="shared" si="12"/>
        <v>1004.0999999999999</v>
      </c>
      <c r="D32" s="125">
        <f t="shared" si="1"/>
        <v>1338.8000000000002</v>
      </c>
      <c r="E32" s="125">
        <f t="shared" si="2"/>
        <v>1673.5</v>
      </c>
      <c r="F32" s="125">
        <f t="shared" si="3"/>
        <v>2008.1999999999998</v>
      </c>
      <c r="G32" s="125">
        <f t="shared" si="4"/>
        <v>2342.8999999999996</v>
      </c>
      <c r="H32" s="125">
        <f t="shared" si="5"/>
        <v>2677.6000000000004</v>
      </c>
      <c r="I32" s="125">
        <f t="shared" si="6"/>
        <v>3012.3</v>
      </c>
      <c r="J32" s="125">
        <v>3347</v>
      </c>
      <c r="K32" s="125">
        <f t="shared" si="7"/>
        <v>3681.7000000000003</v>
      </c>
      <c r="L32" s="125">
        <f t="shared" si="8"/>
        <v>4016.3999999999996</v>
      </c>
      <c r="M32" s="125">
        <f t="shared" si="9"/>
        <v>4351.1000000000004</v>
      </c>
      <c r="N32" s="126">
        <f t="shared" si="10"/>
        <v>4685.7999999999993</v>
      </c>
      <c r="O32" s="126">
        <f t="shared" si="11"/>
        <v>5020.5</v>
      </c>
      <c r="P32" s="184">
        <v>180</v>
      </c>
      <c r="Q32" s="133">
        <v>180</v>
      </c>
      <c r="R32" s="11"/>
    </row>
    <row r="33" spans="1:18" ht="31.5" x14ac:dyDescent="0.25">
      <c r="A33" s="550"/>
      <c r="B33" s="135" t="s">
        <v>467</v>
      </c>
      <c r="C33" s="115">
        <f t="shared" si="12"/>
        <v>1004.0999999999999</v>
      </c>
      <c r="D33" s="115">
        <f t="shared" si="1"/>
        <v>1338.8000000000002</v>
      </c>
      <c r="E33" s="115">
        <f t="shared" si="2"/>
        <v>1673.5</v>
      </c>
      <c r="F33" s="115">
        <f t="shared" si="3"/>
        <v>2008.1999999999998</v>
      </c>
      <c r="G33" s="115">
        <f t="shared" si="4"/>
        <v>2342.8999999999996</v>
      </c>
      <c r="H33" s="115">
        <f t="shared" si="5"/>
        <v>2677.6000000000004</v>
      </c>
      <c r="I33" s="115">
        <f t="shared" si="6"/>
        <v>3012.3</v>
      </c>
      <c r="J33" s="252">
        <v>3347</v>
      </c>
      <c r="K33" s="115">
        <f t="shared" si="7"/>
        <v>3681.7000000000003</v>
      </c>
      <c r="L33" s="115">
        <f t="shared" si="8"/>
        <v>4016.3999999999996</v>
      </c>
      <c r="M33" s="115">
        <f t="shared" si="9"/>
        <v>4351.1000000000004</v>
      </c>
      <c r="N33" s="113">
        <f t="shared" si="10"/>
        <v>4685.7999999999993</v>
      </c>
      <c r="O33" s="113">
        <f t="shared" si="11"/>
        <v>5020.5</v>
      </c>
      <c r="P33" s="185">
        <v>190</v>
      </c>
      <c r="Q33" s="134">
        <v>190</v>
      </c>
      <c r="R33" s="11"/>
    </row>
    <row r="34" spans="1:18" ht="30.75" x14ac:dyDescent="0.25">
      <c r="A34" s="547"/>
      <c r="B34" s="135" t="s">
        <v>468</v>
      </c>
      <c r="C34" s="115">
        <f t="shared" si="12"/>
        <v>1004.0999999999999</v>
      </c>
      <c r="D34" s="115">
        <f t="shared" si="1"/>
        <v>1338.8000000000002</v>
      </c>
      <c r="E34" s="115">
        <f t="shared" si="2"/>
        <v>1673.5</v>
      </c>
      <c r="F34" s="115">
        <f t="shared" si="3"/>
        <v>2008.1999999999998</v>
      </c>
      <c r="G34" s="115">
        <f t="shared" si="4"/>
        <v>2342.8999999999996</v>
      </c>
      <c r="H34" s="115">
        <f t="shared" si="5"/>
        <v>2677.6000000000004</v>
      </c>
      <c r="I34" s="115">
        <f t="shared" si="6"/>
        <v>3012.3</v>
      </c>
      <c r="J34" s="252">
        <v>3347</v>
      </c>
      <c r="K34" s="115">
        <f t="shared" si="7"/>
        <v>3681.7000000000003</v>
      </c>
      <c r="L34" s="115">
        <f t="shared" si="8"/>
        <v>4016.3999999999996</v>
      </c>
      <c r="M34" s="115">
        <f t="shared" si="9"/>
        <v>4351.1000000000004</v>
      </c>
      <c r="N34" s="113">
        <f t="shared" si="10"/>
        <v>4685.7999999999993</v>
      </c>
      <c r="O34" s="113">
        <f t="shared" si="11"/>
        <v>5020.5</v>
      </c>
      <c r="P34" s="181">
        <v>150</v>
      </c>
      <c r="Q34" s="136" t="s">
        <v>465</v>
      </c>
      <c r="R34" s="11"/>
    </row>
    <row r="35" spans="1:18" ht="15.75" x14ac:dyDescent="0.25">
      <c r="A35" s="547"/>
      <c r="B35" s="135" t="s">
        <v>469</v>
      </c>
      <c r="C35" s="115">
        <f t="shared" si="12"/>
        <v>1004.0999999999999</v>
      </c>
      <c r="D35" s="115">
        <f t="shared" si="1"/>
        <v>1338.8000000000002</v>
      </c>
      <c r="E35" s="115">
        <f t="shared" si="2"/>
        <v>1673.5</v>
      </c>
      <c r="F35" s="115">
        <f t="shared" si="3"/>
        <v>2008.1999999999998</v>
      </c>
      <c r="G35" s="115">
        <f t="shared" si="4"/>
        <v>2342.8999999999996</v>
      </c>
      <c r="H35" s="115">
        <f t="shared" si="5"/>
        <v>2677.6000000000004</v>
      </c>
      <c r="I35" s="115">
        <f t="shared" si="6"/>
        <v>3012.3</v>
      </c>
      <c r="J35" s="252">
        <v>3347</v>
      </c>
      <c r="K35" s="115">
        <f t="shared" si="7"/>
        <v>3681.7000000000003</v>
      </c>
      <c r="L35" s="115">
        <f t="shared" si="8"/>
        <v>4016.3999999999996</v>
      </c>
      <c r="M35" s="115">
        <f t="shared" si="9"/>
        <v>4351.1000000000004</v>
      </c>
      <c r="N35" s="113">
        <f t="shared" si="10"/>
        <v>4685.7999999999993</v>
      </c>
      <c r="O35" s="113">
        <f t="shared" si="11"/>
        <v>5020.5</v>
      </c>
      <c r="P35" s="181">
        <v>180</v>
      </c>
      <c r="Q35" s="136">
        <v>180</v>
      </c>
      <c r="R35" s="11"/>
    </row>
    <row r="36" spans="1:18" ht="31.5" x14ac:dyDescent="0.25">
      <c r="A36" s="547"/>
      <c r="B36" s="135" t="s">
        <v>472</v>
      </c>
      <c r="C36" s="115">
        <f t="shared" si="12"/>
        <v>803.1</v>
      </c>
      <c r="D36" s="115">
        <f t="shared" si="1"/>
        <v>1070.8</v>
      </c>
      <c r="E36" s="115">
        <f t="shared" si="2"/>
        <v>1338.5</v>
      </c>
      <c r="F36" s="115">
        <f t="shared" si="3"/>
        <v>1606.2</v>
      </c>
      <c r="G36" s="115">
        <f t="shared" si="4"/>
        <v>1873.8999999999999</v>
      </c>
      <c r="H36" s="115">
        <f t="shared" si="5"/>
        <v>2141.6</v>
      </c>
      <c r="I36" s="115">
        <f t="shared" si="6"/>
        <v>2409.3000000000002</v>
      </c>
      <c r="J36" s="252">
        <v>2677</v>
      </c>
      <c r="K36" s="115">
        <f t="shared" si="7"/>
        <v>2944.7000000000003</v>
      </c>
      <c r="L36" s="115">
        <f t="shared" si="8"/>
        <v>3212.4</v>
      </c>
      <c r="M36" s="115">
        <f t="shared" si="9"/>
        <v>3480.1</v>
      </c>
      <c r="N36" s="113">
        <f t="shared" si="10"/>
        <v>3747.7999999999997</v>
      </c>
      <c r="O36" s="113">
        <f t="shared" si="11"/>
        <v>4015.5</v>
      </c>
      <c r="P36" s="185" t="s">
        <v>465</v>
      </c>
      <c r="Q36" s="134">
        <v>220</v>
      </c>
      <c r="R36" s="74"/>
    </row>
    <row r="37" spans="1:18" ht="31.5" x14ac:dyDescent="0.25">
      <c r="A37" s="547"/>
      <c r="B37" s="135" t="s">
        <v>473</v>
      </c>
      <c r="C37" s="115">
        <f t="shared" si="12"/>
        <v>803.1</v>
      </c>
      <c r="D37" s="115">
        <f t="shared" si="1"/>
        <v>1070.8</v>
      </c>
      <c r="E37" s="115">
        <f t="shared" si="2"/>
        <v>1338.5</v>
      </c>
      <c r="F37" s="115">
        <f t="shared" si="3"/>
        <v>1606.2</v>
      </c>
      <c r="G37" s="115">
        <f t="shared" si="4"/>
        <v>1873.8999999999999</v>
      </c>
      <c r="H37" s="115">
        <f t="shared" si="5"/>
        <v>2141.6</v>
      </c>
      <c r="I37" s="115">
        <f t="shared" si="6"/>
        <v>2409.3000000000002</v>
      </c>
      <c r="J37" s="252">
        <v>2677</v>
      </c>
      <c r="K37" s="115">
        <f t="shared" si="7"/>
        <v>2944.7000000000003</v>
      </c>
      <c r="L37" s="115">
        <f t="shared" si="8"/>
        <v>3212.4</v>
      </c>
      <c r="M37" s="115">
        <f t="shared" si="9"/>
        <v>3480.1</v>
      </c>
      <c r="N37" s="113">
        <f t="shared" si="10"/>
        <v>3747.7999999999997</v>
      </c>
      <c r="O37" s="113">
        <f t="shared" si="11"/>
        <v>4015.5</v>
      </c>
      <c r="P37" s="185" t="s">
        <v>465</v>
      </c>
      <c r="Q37" s="134">
        <v>220</v>
      </c>
      <c r="R37" s="11"/>
    </row>
    <row r="38" spans="1:18" ht="31.5" x14ac:dyDescent="0.25">
      <c r="A38" s="547"/>
      <c r="B38" s="135" t="s">
        <v>475</v>
      </c>
      <c r="C38" s="115">
        <f t="shared" si="12"/>
        <v>1004.0999999999999</v>
      </c>
      <c r="D38" s="115">
        <f t="shared" si="1"/>
        <v>1338.8000000000002</v>
      </c>
      <c r="E38" s="115">
        <f t="shared" si="2"/>
        <v>1673.5</v>
      </c>
      <c r="F38" s="115">
        <f t="shared" si="3"/>
        <v>2008.1999999999998</v>
      </c>
      <c r="G38" s="115">
        <f t="shared" si="4"/>
        <v>2342.8999999999996</v>
      </c>
      <c r="H38" s="115">
        <f t="shared" si="5"/>
        <v>2677.6000000000004</v>
      </c>
      <c r="I38" s="115">
        <f t="shared" si="6"/>
        <v>3012.3</v>
      </c>
      <c r="J38" s="252">
        <v>3347</v>
      </c>
      <c r="K38" s="115">
        <f t="shared" si="7"/>
        <v>3681.7000000000003</v>
      </c>
      <c r="L38" s="115">
        <f t="shared" si="8"/>
        <v>4016.3999999999996</v>
      </c>
      <c r="M38" s="115">
        <f t="shared" si="9"/>
        <v>4351.1000000000004</v>
      </c>
      <c r="N38" s="113">
        <f t="shared" si="10"/>
        <v>4685.7999999999993</v>
      </c>
      <c r="O38" s="113">
        <f t="shared" si="11"/>
        <v>5020.5</v>
      </c>
      <c r="P38" s="185">
        <v>190</v>
      </c>
      <c r="Q38" s="134" t="s">
        <v>465</v>
      </c>
      <c r="R38" s="11"/>
    </row>
    <row r="39" spans="1:18" ht="15.75" x14ac:dyDescent="0.25">
      <c r="A39" s="547"/>
      <c r="B39" s="135" t="s">
        <v>470</v>
      </c>
      <c r="C39" s="115">
        <f t="shared" si="12"/>
        <v>1004.0999999999999</v>
      </c>
      <c r="D39" s="115">
        <f t="shared" si="1"/>
        <v>1338.8000000000002</v>
      </c>
      <c r="E39" s="115">
        <f t="shared" si="2"/>
        <v>1673.5</v>
      </c>
      <c r="F39" s="115">
        <f t="shared" si="3"/>
        <v>2008.1999999999998</v>
      </c>
      <c r="G39" s="115">
        <f t="shared" si="4"/>
        <v>2342.8999999999996</v>
      </c>
      <c r="H39" s="115">
        <f t="shared" si="5"/>
        <v>2677.6000000000004</v>
      </c>
      <c r="I39" s="115">
        <f t="shared" si="6"/>
        <v>3012.3</v>
      </c>
      <c r="J39" s="252">
        <v>3347</v>
      </c>
      <c r="K39" s="115">
        <f t="shared" si="7"/>
        <v>3681.7000000000003</v>
      </c>
      <c r="L39" s="115">
        <f t="shared" si="8"/>
        <v>4016.3999999999996</v>
      </c>
      <c r="M39" s="115">
        <f t="shared" si="9"/>
        <v>4351.1000000000004</v>
      </c>
      <c r="N39" s="113">
        <f t="shared" si="10"/>
        <v>4685.7999999999993</v>
      </c>
      <c r="O39" s="113">
        <f t="shared" si="11"/>
        <v>5020.5</v>
      </c>
      <c r="P39" s="185">
        <v>190</v>
      </c>
      <c r="Q39" s="134">
        <v>220</v>
      </c>
      <c r="R39" s="11"/>
    </row>
    <row r="40" spans="1:18" ht="15.75" x14ac:dyDescent="0.25">
      <c r="A40" s="547"/>
      <c r="B40" s="135" t="s">
        <v>471</v>
      </c>
      <c r="C40" s="115">
        <f t="shared" si="12"/>
        <v>1004.0999999999999</v>
      </c>
      <c r="D40" s="115">
        <f t="shared" si="1"/>
        <v>1338.8000000000002</v>
      </c>
      <c r="E40" s="115">
        <f t="shared" si="2"/>
        <v>1673.5</v>
      </c>
      <c r="F40" s="115">
        <f t="shared" si="3"/>
        <v>2008.1999999999998</v>
      </c>
      <c r="G40" s="115">
        <f t="shared" si="4"/>
        <v>2342.8999999999996</v>
      </c>
      <c r="H40" s="115">
        <f t="shared" si="5"/>
        <v>2677.6000000000004</v>
      </c>
      <c r="I40" s="115">
        <f>J40*0.9</f>
        <v>3012.3</v>
      </c>
      <c r="J40" s="252">
        <v>3347</v>
      </c>
      <c r="K40" s="115">
        <f t="shared" si="7"/>
        <v>3681.7000000000003</v>
      </c>
      <c r="L40" s="115">
        <f t="shared" si="8"/>
        <v>4016.3999999999996</v>
      </c>
      <c r="M40" s="115">
        <f t="shared" si="9"/>
        <v>4351.1000000000004</v>
      </c>
      <c r="N40" s="113">
        <f t="shared" si="10"/>
        <v>4685.7999999999993</v>
      </c>
      <c r="O40" s="113">
        <f t="shared" si="11"/>
        <v>5020.5</v>
      </c>
      <c r="P40" s="181">
        <v>170</v>
      </c>
      <c r="Q40" s="136">
        <v>180</v>
      </c>
      <c r="R40" s="11"/>
    </row>
    <row r="41" spans="1:18" ht="31.5" x14ac:dyDescent="0.25">
      <c r="A41" s="547"/>
      <c r="B41" s="135" t="s">
        <v>474</v>
      </c>
      <c r="C41" s="115">
        <f t="shared" si="12"/>
        <v>1004.0999999999999</v>
      </c>
      <c r="D41" s="115">
        <f t="shared" si="1"/>
        <v>1338.8000000000002</v>
      </c>
      <c r="E41" s="115">
        <f t="shared" si="2"/>
        <v>1673.5</v>
      </c>
      <c r="F41" s="115">
        <f t="shared" si="3"/>
        <v>2008.1999999999998</v>
      </c>
      <c r="G41" s="115">
        <f t="shared" si="4"/>
        <v>2342.8999999999996</v>
      </c>
      <c r="H41" s="115">
        <f t="shared" si="5"/>
        <v>2677.6000000000004</v>
      </c>
      <c r="I41" s="115">
        <f t="shared" ref="I41:I42" si="18">J41*0.9</f>
        <v>3012.3</v>
      </c>
      <c r="J41" s="252">
        <v>3347</v>
      </c>
      <c r="K41" s="115">
        <f t="shared" si="7"/>
        <v>3681.7000000000003</v>
      </c>
      <c r="L41" s="115">
        <f t="shared" si="8"/>
        <v>4016.3999999999996</v>
      </c>
      <c r="M41" s="115">
        <f t="shared" si="9"/>
        <v>4351.1000000000004</v>
      </c>
      <c r="N41" s="113">
        <f t="shared" si="10"/>
        <v>4685.7999999999993</v>
      </c>
      <c r="O41" s="113">
        <f t="shared" si="11"/>
        <v>5020.5</v>
      </c>
      <c r="P41" s="185">
        <v>180</v>
      </c>
      <c r="Q41" s="137" t="s">
        <v>465</v>
      </c>
      <c r="R41" s="11"/>
    </row>
    <row r="42" spans="1:18" ht="16.5" thickBot="1" x14ac:dyDescent="0.3">
      <c r="A42" s="548"/>
      <c r="B42" s="142" t="s">
        <v>300</v>
      </c>
      <c r="C42" s="122">
        <f t="shared" si="12"/>
        <v>1004.0999999999999</v>
      </c>
      <c r="D42" s="122">
        <f t="shared" si="1"/>
        <v>1338.8000000000002</v>
      </c>
      <c r="E42" s="122">
        <f t="shared" si="2"/>
        <v>1673.5</v>
      </c>
      <c r="F42" s="122">
        <f t="shared" si="3"/>
        <v>2008.1999999999998</v>
      </c>
      <c r="G42" s="122">
        <f t="shared" si="4"/>
        <v>2342.8999999999996</v>
      </c>
      <c r="H42" s="122">
        <f t="shared" si="5"/>
        <v>2677.6000000000004</v>
      </c>
      <c r="I42" s="122">
        <f t="shared" si="18"/>
        <v>3012.3</v>
      </c>
      <c r="J42" s="252">
        <v>3347</v>
      </c>
      <c r="K42" s="122">
        <f t="shared" si="7"/>
        <v>3681.7000000000003</v>
      </c>
      <c r="L42" s="122">
        <f t="shared" si="8"/>
        <v>4016.3999999999996</v>
      </c>
      <c r="M42" s="122">
        <f t="shared" si="9"/>
        <v>4351.1000000000004</v>
      </c>
      <c r="N42" s="128">
        <f t="shared" si="10"/>
        <v>4685.7999999999993</v>
      </c>
      <c r="O42" s="128">
        <f t="shared" si="11"/>
        <v>5020.5</v>
      </c>
      <c r="P42" s="183">
        <v>180</v>
      </c>
      <c r="Q42" s="140">
        <v>180</v>
      </c>
      <c r="R42" s="11"/>
    </row>
    <row r="43" spans="1:18" ht="16.5" thickBot="1" x14ac:dyDescent="0.3">
      <c r="A43" s="188"/>
      <c r="B43" s="189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90"/>
      <c r="Q43" s="191"/>
      <c r="R43" s="11"/>
    </row>
    <row r="44" spans="1:18" x14ac:dyDescent="0.25">
      <c r="A44" s="173"/>
      <c r="B44" s="565" t="s">
        <v>1</v>
      </c>
      <c r="C44" s="571" t="s">
        <v>2</v>
      </c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12" t="s">
        <v>462</v>
      </c>
      <c r="Q44" s="513"/>
      <c r="R44" s="11"/>
    </row>
    <row r="45" spans="1:18" ht="26.25" thickBot="1" x14ac:dyDescent="0.3">
      <c r="A45" s="174"/>
      <c r="B45" s="566"/>
      <c r="C45" s="122">
        <v>0.3</v>
      </c>
      <c r="D45" s="122">
        <v>0.4</v>
      </c>
      <c r="E45" s="122">
        <v>0.5</v>
      </c>
      <c r="F45" s="122">
        <v>0.6</v>
      </c>
      <c r="G45" s="122">
        <v>0.7</v>
      </c>
      <c r="H45" s="122">
        <v>0.8</v>
      </c>
      <c r="I45" s="122">
        <v>0.9</v>
      </c>
      <c r="J45" s="122">
        <v>1</v>
      </c>
      <c r="K45" s="122">
        <v>1.1000000000000001</v>
      </c>
      <c r="L45" s="122">
        <v>1.2</v>
      </c>
      <c r="M45" s="144">
        <v>1.3</v>
      </c>
      <c r="N45" s="145">
        <v>1.4</v>
      </c>
      <c r="O45" s="145">
        <v>1.5</v>
      </c>
      <c r="P45" s="388" t="s">
        <v>463</v>
      </c>
      <c r="Q45" s="389" t="s">
        <v>464</v>
      </c>
      <c r="R45" s="11"/>
    </row>
    <row r="46" spans="1:18" ht="15.75" x14ac:dyDescent="0.25">
      <c r="A46" s="549">
        <v>4</v>
      </c>
      <c r="B46" s="141" t="s">
        <v>301</v>
      </c>
      <c r="C46" s="125">
        <f t="shared" ref="C46:C51" si="19">J46*0.3</f>
        <v>1026.8999999999999</v>
      </c>
      <c r="D46" s="125">
        <f t="shared" ref="D46:D51" si="20">J46*0.4</f>
        <v>1369.2</v>
      </c>
      <c r="E46" s="125">
        <f t="shared" ref="E46:E51" si="21">J46*0.5</f>
        <v>1711.5</v>
      </c>
      <c r="F46" s="125">
        <f t="shared" ref="F46:F51" si="22">J46*0.6</f>
        <v>2053.7999999999997</v>
      </c>
      <c r="G46" s="125">
        <f t="shared" ref="G46:G51" si="23">J46*0.7</f>
        <v>2396.1</v>
      </c>
      <c r="H46" s="125">
        <f t="shared" ref="H46:H51" si="24">J46*0.8</f>
        <v>2738.4</v>
      </c>
      <c r="I46" s="125">
        <f t="shared" ref="I46:I51" si="25">J46*0.9</f>
        <v>3080.7000000000003</v>
      </c>
      <c r="J46" s="125">
        <v>3423</v>
      </c>
      <c r="K46" s="125">
        <f t="shared" ref="K46:K51" si="26">J46*1.1</f>
        <v>3765.3</v>
      </c>
      <c r="L46" s="125">
        <f t="shared" ref="L46:L51" si="27">J46*1.2</f>
        <v>4107.5999999999995</v>
      </c>
      <c r="M46" s="125">
        <f t="shared" ref="M46:M51" si="28">J46*1.3</f>
        <v>4449.9000000000005</v>
      </c>
      <c r="N46" s="126">
        <f t="shared" ref="N46:N51" si="29">J46*1.4</f>
        <v>4792.2</v>
      </c>
      <c r="O46" s="126">
        <f t="shared" ref="O46:O51" si="30">J46*1.5</f>
        <v>5134.5</v>
      </c>
      <c r="P46" s="179">
        <v>180</v>
      </c>
      <c r="Q46" s="152">
        <v>180</v>
      </c>
      <c r="R46" s="11"/>
    </row>
    <row r="47" spans="1:18" ht="15.75" x14ac:dyDescent="0.25">
      <c r="A47" s="550"/>
      <c r="B47" s="135" t="s">
        <v>476</v>
      </c>
      <c r="C47" s="115">
        <f t="shared" si="19"/>
        <v>1026.8999999999999</v>
      </c>
      <c r="D47" s="115">
        <f t="shared" si="20"/>
        <v>1369.2</v>
      </c>
      <c r="E47" s="115">
        <f t="shared" si="21"/>
        <v>1711.5</v>
      </c>
      <c r="F47" s="115">
        <f t="shared" si="22"/>
        <v>2053.7999999999997</v>
      </c>
      <c r="G47" s="115">
        <f t="shared" si="23"/>
        <v>2396.1</v>
      </c>
      <c r="H47" s="115">
        <f t="shared" si="24"/>
        <v>2738.4</v>
      </c>
      <c r="I47" s="115">
        <f t="shared" si="25"/>
        <v>3080.7000000000003</v>
      </c>
      <c r="J47" s="115">
        <v>3423</v>
      </c>
      <c r="K47" s="115">
        <f t="shared" si="26"/>
        <v>3765.3</v>
      </c>
      <c r="L47" s="115">
        <f t="shared" si="27"/>
        <v>4107.5999999999995</v>
      </c>
      <c r="M47" s="115">
        <f t="shared" si="28"/>
        <v>4449.9000000000005</v>
      </c>
      <c r="N47" s="113">
        <f t="shared" si="29"/>
        <v>4792.2</v>
      </c>
      <c r="O47" s="113">
        <f t="shared" si="30"/>
        <v>5134.5</v>
      </c>
      <c r="P47" s="180">
        <v>180</v>
      </c>
      <c r="Q47" s="153">
        <v>220</v>
      </c>
      <c r="R47" s="11"/>
    </row>
    <row r="48" spans="1:18" ht="15.75" x14ac:dyDescent="0.25">
      <c r="A48" s="547"/>
      <c r="B48" s="135" t="s">
        <v>477</v>
      </c>
      <c r="C48" s="115">
        <f t="shared" si="19"/>
        <v>1026.8999999999999</v>
      </c>
      <c r="D48" s="115">
        <f t="shared" si="20"/>
        <v>1369.2</v>
      </c>
      <c r="E48" s="115">
        <f t="shared" si="21"/>
        <v>1711.5</v>
      </c>
      <c r="F48" s="115">
        <f t="shared" si="22"/>
        <v>2053.7999999999997</v>
      </c>
      <c r="G48" s="115">
        <f t="shared" si="23"/>
        <v>2396.1</v>
      </c>
      <c r="H48" s="115">
        <f t="shared" si="24"/>
        <v>2738.4</v>
      </c>
      <c r="I48" s="115">
        <f t="shared" si="25"/>
        <v>3080.7000000000003</v>
      </c>
      <c r="J48" s="252">
        <v>3423</v>
      </c>
      <c r="K48" s="115">
        <f t="shared" si="26"/>
        <v>3765.3</v>
      </c>
      <c r="L48" s="115">
        <f t="shared" si="27"/>
        <v>4107.5999999999995</v>
      </c>
      <c r="M48" s="115">
        <f t="shared" si="28"/>
        <v>4449.9000000000005</v>
      </c>
      <c r="N48" s="113">
        <f t="shared" si="29"/>
        <v>4792.2</v>
      </c>
      <c r="O48" s="113">
        <f t="shared" si="30"/>
        <v>5134.5</v>
      </c>
      <c r="P48" s="180">
        <v>180</v>
      </c>
      <c r="Q48" s="134">
        <v>180</v>
      </c>
      <c r="R48" s="11"/>
    </row>
    <row r="49" spans="1:18" ht="15.75" x14ac:dyDescent="0.25">
      <c r="A49" s="547"/>
      <c r="B49" s="135" t="s">
        <v>478</v>
      </c>
      <c r="C49" s="115">
        <f t="shared" si="19"/>
        <v>1026.8999999999999</v>
      </c>
      <c r="D49" s="115">
        <f t="shared" si="20"/>
        <v>1369.2</v>
      </c>
      <c r="E49" s="115">
        <f t="shared" si="21"/>
        <v>1711.5</v>
      </c>
      <c r="F49" s="115">
        <f t="shared" si="22"/>
        <v>2053.7999999999997</v>
      </c>
      <c r="G49" s="115">
        <f t="shared" si="23"/>
        <v>2396.1</v>
      </c>
      <c r="H49" s="115">
        <f t="shared" si="24"/>
        <v>2738.4</v>
      </c>
      <c r="I49" s="115">
        <f t="shared" si="25"/>
        <v>3080.7000000000003</v>
      </c>
      <c r="J49" s="252">
        <v>3423</v>
      </c>
      <c r="K49" s="115">
        <f t="shared" si="26"/>
        <v>3765.3</v>
      </c>
      <c r="L49" s="115">
        <f t="shared" si="27"/>
        <v>4107.5999999999995</v>
      </c>
      <c r="M49" s="115">
        <f t="shared" si="28"/>
        <v>4449.9000000000005</v>
      </c>
      <c r="N49" s="113">
        <f t="shared" si="29"/>
        <v>4792.2</v>
      </c>
      <c r="O49" s="113">
        <f t="shared" si="30"/>
        <v>5134.5</v>
      </c>
      <c r="P49" s="180">
        <v>180</v>
      </c>
      <c r="Q49" s="153">
        <v>220</v>
      </c>
      <c r="R49" s="11"/>
    </row>
    <row r="50" spans="1:18" ht="15.75" x14ac:dyDescent="0.25">
      <c r="A50" s="547"/>
      <c r="B50" s="135" t="s">
        <v>302</v>
      </c>
      <c r="C50" s="115">
        <f t="shared" si="19"/>
        <v>1026.8999999999999</v>
      </c>
      <c r="D50" s="115">
        <f t="shared" si="20"/>
        <v>1369.2</v>
      </c>
      <c r="E50" s="115">
        <f t="shared" si="21"/>
        <v>1711.5</v>
      </c>
      <c r="F50" s="115">
        <f t="shared" si="22"/>
        <v>2053.7999999999997</v>
      </c>
      <c r="G50" s="115">
        <f t="shared" si="23"/>
        <v>2396.1</v>
      </c>
      <c r="H50" s="115">
        <f t="shared" si="24"/>
        <v>2738.4</v>
      </c>
      <c r="I50" s="115">
        <f t="shared" si="25"/>
        <v>3080.7000000000003</v>
      </c>
      <c r="J50" s="252">
        <v>3423</v>
      </c>
      <c r="K50" s="115">
        <f t="shared" si="26"/>
        <v>3765.3</v>
      </c>
      <c r="L50" s="115">
        <f t="shared" si="27"/>
        <v>4107.5999999999995</v>
      </c>
      <c r="M50" s="115">
        <f t="shared" si="28"/>
        <v>4449.9000000000005</v>
      </c>
      <c r="N50" s="113">
        <f t="shared" si="29"/>
        <v>4792.2</v>
      </c>
      <c r="O50" s="113">
        <f t="shared" si="30"/>
        <v>5134.5</v>
      </c>
      <c r="P50" s="180">
        <v>180</v>
      </c>
      <c r="Q50" s="134">
        <v>180</v>
      </c>
      <c r="R50" s="11"/>
    </row>
    <row r="51" spans="1:18" ht="15.75" x14ac:dyDescent="0.25">
      <c r="A51" s="547"/>
      <c r="B51" s="135" t="s">
        <v>479</v>
      </c>
      <c r="C51" s="115">
        <f t="shared" si="19"/>
        <v>1026.8999999999999</v>
      </c>
      <c r="D51" s="115">
        <f t="shared" si="20"/>
        <v>1369.2</v>
      </c>
      <c r="E51" s="115">
        <f t="shared" si="21"/>
        <v>1711.5</v>
      </c>
      <c r="F51" s="115">
        <f t="shared" si="22"/>
        <v>2053.7999999999997</v>
      </c>
      <c r="G51" s="115">
        <f t="shared" si="23"/>
        <v>2396.1</v>
      </c>
      <c r="H51" s="115">
        <f t="shared" si="24"/>
        <v>2738.4</v>
      </c>
      <c r="I51" s="115">
        <f t="shared" si="25"/>
        <v>3080.7000000000003</v>
      </c>
      <c r="J51" s="252">
        <v>3423</v>
      </c>
      <c r="K51" s="115">
        <f t="shared" si="26"/>
        <v>3765.3</v>
      </c>
      <c r="L51" s="115">
        <f t="shared" si="27"/>
        <v>4107.5999999999995</v>
      </c>
      <c r="M51" s="115">
        <f t="shared" si="28"/>
        <v>4449.9000000000005</v>
      </c>
      <c r="N51" s="113">
        <f t="shared" si="29"/>
        <v>4792.2</v>
      </c>
      <c r="O51" s="113">
        <f t="shared" si="30"/>
        <v>5134.5</v>
      </c>
      <c r="P51" s="180">
        <v>180</v>
      </c>
      <c r="Q51" s="153">
        <v>215</v>
      </c>
      <c r="R51" s="11"/>
    </row>
    <row r="52" spans="1:18" ht="15.75" x14ac:dyDescent="0.25">
      <c r="A52" s="547"/>
      <c r="B52" s="135" t="s">
        <v>303</v>
      </c>
      <c r="C52" s="115">
        <f t="shared" si="12"/>
        <v>1026.8999999999999</v>
      </c>
      <c r="D52" s="115">
        <f t="shared" si="1"/>
        <v>1369.2</v>
      </c>
      <c r="E52" s="115">
        <f t="shared" si="2"/>
        <v>1711.5</v>
      </c>
      <c r="F52" s="115">
        <f t="shared" si="3"/>
        <v>2053.7999999999997</v>
      </c>
      <c r="G52" s="115">
        <f t="shared" si="4"/>
        <v>2396.1</v>
      </c>
      <c r="H52" s="115">
        <f t="shared" si="5"/>
        <v>2738.4</v>
      </c>
      <c r="I52" s="115">
        <f t="shared" si="6"/>
        <v>3080.7000000000003</v>
      </c>
      <c r="J52" s="252">
        <v>3423</v>
      </c>
      <c r="K52" s="115">
        <f t="shared" si="7"/>
        <v>3765.3</v>
      </c>
      <c r="L52" s="115">
        <f t="shared" si="8"/>
        <v>4107.5999999999995</v>
      </c>
      <c r="M52" s="115">
        <f t="shared" si="9"/>
        <v>4449.9000000000005</v>
      </c>
      <c r="N52" s="113">
        <f t="shared" si="10"/>
        <v>4792.2</v>
      </c>
      <c r="O52" s="113">
        <f t="shared" si="11"/>
        <v>5134.5</v>
      </c>
      <c r="P52" s="180">
        <v>180</v>
      </c>
      <c r="Q52" s="134">
        <v>180</v>
      </c>
      <c r="R52" s="11"/>
    </row>
    <row r="53" spans="1:18" ht="15.75" x14ac:dyDescent="0.25">
      <c r="A53" s="547"/>
      <c r="B53" s="135" t="s">
        <v>480</v>
      </c>
      <c r="C53" s="115">
        <f t="shared" si="12"/>
        <v>1026.8999999999999</v>
      </c>
      <c r="D53" s="115">
        <f t="shared" si="1"/>
        <v>1369.2</v>
      </c>
      <c r="E53" s="115">
        <f t="shared" si="2"/>
        <v>1711.5</v>
      </c>
      <c r="F53" s="115">
        <f t="shared" si="3"/>
        <v>2053.7999999999997</v>
      </c>
      <c r="G53" s="115">
        <f t="shared" si="4"/>
        <v>2396.1</v>
      </c>
      <c r="H53" s="115">
        <f t="shared" si="5"/>
        <v>2738.4</v>
      </c>
      <c r="I53" s="115">
        <f t="shared" si="6"/>
        <v>3080.7000000000003</v>
      </c>
      <c r="J53" s="252">
        <v>3423</v>
      </c>
      <c r="K53" s="115">
        <f t="shared" si="7"/>
        <v>3765.3</v>
      </c>
      <c r="L53" s="115">
        <f t="shared" si="8"/>
        <v>4107.5999999999995</v>
      </c>
      <c r="M53" s="115">
        <f t="shared" si="9"/>
        <v>4449.9000000000005</v>
      </c>
      <c r="N53" s="113">
        <f t="shared" si="10"/>
        <v>4792.2</v>
      </c>
      <c r="O53" s="113">
        <f t="shared" si="11"/>
        <v>5134.5</v>
      </c>
      <c r="P53" s="181">
        <v>180</v>
      </c>
      <c r="Q53" s="136">
        <v>220</v>
      </c>
      <c r="R53" s="11"/>
    </row>
    <row r="54" spans="1:18" ht="15.75" x14ac:dyDescent="0.25">
      <c r="A54" s="547"/>
      <c r="B54" s="129" t="s">
        <v>304</v>
      </c>
      <c r="C54" s="115">
        <f t="shared" si="12"/>
        <v>1026.8999999999999</v>
      </c>
      <c r="D54" s="115">
        <f t="shared" si="1"/>
        <v>1369.2</v>
      </c>
      <c r="E54" s="115">
        <f t="shared" si="2"/>
        <v>1711.5</v>
      </c>
      <c r="F54" s="115">
        <f t="shared" si="3"/>
        <v>2053.7999999999997</v>
      </c>
      <c r="G54" s="115">
        <f t="shared" si="4"/>
        <v>2396.1</v>
      </c>
      <c r="H54" s="115">
        <f t="shared" si="5"/>
        <v>2738.4</v>
      </c>
      <c r="I54" s="115">
        <f t="shared" si="6"/>
        <v>3080.7000000000003</v>
      </c>
      <c r="J54" s="252">
        <v>3423</v>
      </c>
      <c r="K54" s="115">
        <f t="shared" si="7"/>
        <v>3765.3</v>
      </c>
      <c r="L54" s="115">
        <f t="shared" si="8"/>
        <v>4107.5999999999995</v>
      </c>
      <c r="M54" s="115">
        <f t="shared" si="9"/>
        <v>4449.9000000000005</v>
      </c>
      <c r="N54" s="113">
        <f t="shared" si="10"/>
        <v>4792.2</v>
      </c>
      <c r="O54" s="113">
        <f t="shared" si="11"/>
        <v>5134.5</v>
      </c>
      <c r="P54" s="180">
        <v>180</v>
      </c>
      <c r="Q54" s="134">
        <v>180</v>
      </c>
    </row>
    <row r="55" spans="1:18" x14ac:dyDescent="0.25">
      <c r="A55" s="551"/>
      <c r="B55" s="533" t="s">
        <v>499</v>
      </c>
      <c r="C55" s="115">
        <f t="shared" si="12"/>
        <v>1026.8999999999999</v>
      </c>
      <c r="D55" s="115">
        <f t="shared" si="1"/>
        <v>1369.2</v>
      </c>
      <c r="E55" s="115">
        <f t="shared" si="2"/>
        <v>1711.5</v>
      </c>
      <c r="F55" s="115">
        <f t="shared" si="3"/>
        <v>2053.7999999999997</v>
      </c>
      <c r="G55" s="115">
        <f t="shared" si="4"/>
        <v>2396.1</v>
      </c>
      <c r="H55" s="115">
        <f t="shared" si="5"/>
        <v>2738.4</v>
      </c>
      <c r="I55" s="115">
        <f t="shared" si="6"/>
        <v>3080.7000000000003</v>
      </c>
      <c r="J55" s="252">
        <v>3423</v>
      </c>
      <c r="K55" s="115">
        <f t="shared" si="7"/>
        <v>3765.3</v>
      </c>
      <c r="L55" s="115">
        <f t="shared" si="8"/>
        <v>4107.5999999999995</v>
      </c>
      <c r="M55" s="115">
        <f t="shared" si="9"/>
        <v>4449.9000000000005</v>
      </c>
      <c r="N55" s="113">
        <f t="shared" si="10"/>
        <v>4792.2</v>
      </c>
      <c r="O55" s="113">
        <f t="shared" si="11"/>
        <v>5134.5</v>
      </c>
      <c r="P55" s="547">
        <v>150</v>
      </c>
      <c r="Q55" s="570">
        <v>185</v>
      </c>
    </row>
    <row r="56" spans="1:18" x14ac:dyDescent="0.25">
      <c r="A56" s="551"/>
      <c r="B56" s="534"/>
      <c r="C56" s="115">
        <f t="shared" si="12"/>
        <v>1026.8999999999999</v>
      </c>
      <c r="D56" s="115">
        <f t="shared" si="1"/>
        <v>1369.2</v>
      </c>
      <c r="E56" s="115">
        <f t="shared" si="2"/>
        <v>1711.5</v>
      </c>
      <c r="F56" s="115">
        <f t="shared" si="3"/>
        <v>2053.7999999999997</v>
      </c>
      <c r="G56" s="115">
        <f t="shared" si="4"/>
        <v>2396.1</v>
      </c>
      <c r="H56" s="115">
        <f t="shared" si="5"/>
        <v>2738.4</v>
      </c>
      <c r="I56" s="115">
        <f t="shared" si="6"/>
        <v>3080.7000000000003</v>
      </c>
      <c r="J56" s="252">
        <v>3423</v>
      </c>
      <c r="K56" s="115">
        <f t="shared" si="7"/>
        <v>3765.3</v>
      </c>
      <c r="L56" s="115">
        <f t="shared" si="8"/>
        <v>4107.5999999999995</v>
      </c>
      <c r="M56" s="115">
        <f t="shared" si="9"/>
        <v>4449.9000000000005</v>
      </c>
      <c r="N56" s="113">
        <f t="shared" si="10"/>
        <v>4792.2</v>
      </c>
      <c r="O56" s="113">
        <f t="shared" si="11"/>
        <v>5134.5</v>
      </c>
      <c r="P56" s="547">
        <v>150</v>
      </c>
      <c r="Q56" s="570">
        <v>150</v>
      </c>
    </row>
    <row r="57" spans="1:18" ht="15.75" x14ac:dyDescent="0.25">
      <c r="A57" s="547"/>
      <c r="B57" s="130" t="s">
        <v>305</v>
      </c>
      <c r="C57" s="115">
        <f t="shared" si="12"/>
        <v>1026.8999999999999</v>
      </c>
      <c r="D57" s="115">
        <f t="shared" si="1"/>
        <v>1369.2</v>
      </c>
      <c r="E57" s="115">
        <f t="shared" si="2"/>
        <v>1711.5</v>
      </c>
      <c r="F57" s="115">
        <f t="shared" si="3"/>
        <v>2053.7999999999997</v>
      </c>
      <c r="G57" s="115">
        <f t="shared" si="4"/>
        <v>2396.1</v>
      </c>
      <c r="H57" s="115">
        <f t="shared" si="5"/>
        <v>2738.4</v>
      </c>
      <c r="I57" s="115">
        <f t="shared" si="6"/>
        <v>3080.7000000000003</v>
      </c>
      <c r="J57" s="252">
        <v>3423</v>
      </c>
      <c r="K57" s="115">
        <f t="shared" si="7"/>
        <v>3765.3</v>
      </c>
      <c r="L57" s="115">
        <f t="shared" si="8"/>
        <v>4107.5999999999995</v>
      </c>
      <c r="M57" s="115">
        <f t="shared" si="9"/>
        <v>4449.9000000000005</v>
      </c>
      <c r="N57" s="113">
        <f t="shared" si="10"/>
        <v>4792.2</v>
      </c>
      <c r="O57" s="113">
        <f t="shared" si="11"/>
        <v>5134.5</v>
      </c>
      <c r="P57" s="180">
        <v>180</v>
      </c>
      <c r="Q57" s="134">
        <v>180</v>
      </c>
    </row>
    <row r="58" spans="1:18" ht="16.5" thickBot="1" x14ac:dyDescent="0.3">
      <c r="A58" s="548"/>
      <c r="B58" s="142" t="s">
        <v>483</v>
      </c>
      <c r="C58" s="122">
        <f t="shared" si="12"/>
        <v>1026.8999999999999</v>
      </c>
      <c r="D58" s="122">
        <f t="shared" si="1"/>
        <v>1369.2</v>
      </c>
      <c r="E58" s="122">
        <f t="shared" si="2"/>
        <v>1711.5</v>
      </c>
      <c r="F58" s="122">
        <f t="shared" si="3"/>
        <v>2053.7999999999997</v>
      </c>
      <c r="G58" s="122">
        <f t="shared" si="4"/>
        <v>2396.1</v>
      </c>
      <c r="H58" s="122">
        <f t="shared" si="5"/>
        <v>2738.4</v>
      </c>
      <c r="I58" s="122">
        <f t="shared" si="6"/>
        <v>3080.7000000000003</v>
      </c>
      <c r="J58" s="252">
        <v>3423</v>
      </c>
      <c r="K58" s="122">
        <f t="shared" si="7"/>
        <v>3765.3</v>
      </c>
      <c r="L58" s="122">
        <f t="shared" si="8"/>
        <v>4107.5999999999995</v>
      </c>
      <c r="M58" s="122">
        <f t="shared" si="9"/>
        <v>4449.9000000000005</v>
      </c>
      <c r="N58" s="128">
        <f t="shared" si="10"/>
        <v>4792.2</v>
      </c>
      <c r="O58" s="128">
        <f t="shared" si="11"/>
        <v>5134.5</v>
      </c>
      <c r="P58" s="186">
        <v>150</v>
      </c>
      <c r="Q58" s="162">
        <v>150</v>
      </c>
    </row>
    <row r="59" spans="1:18" ht="15.75" x14ac:dyDescent="0.25">
      <c r="A59" s="549">
        <v>5</v>
      </c>
      <c r="B59" s="141" t="s">
        <v>306</v>
      </c>
      <c r="C59" s="125">
        <f t="shared" si="12"/>
        <v>1254</v>
      </c>
      <c r="D59" s="125">
        <f t="shared" si="1"/>
        <v>1672</v>
      </c>
      <c r="E59" s="125">
        <f t="shared" si="2"/>
        <v>2090</v>
      </c>
      <c r="F59" s="125">
        <f t="shared" si="3"/>
        <v>2508</v>
      </c>
      <c r="G59" s="125">
        <f t="shared" si="4"/>
        <v>2926</v>
      </c>
      <c r="H59" s="125">
        <f t="shared" si="5"/>
        <v>3344</v>
      </c>
      <c r="I59" s="125">
        <f t="shared" si="6"/>
        <v>3762</v>
      </c>
      <c r="J59" s="125">
        <v>4180</v>
      </c>
      <c r="K59" s="125">
        <f t="shared" si="7"/>
        <v>4598</v>
      </c>
      <c r="L59" s="125">
        <f t="shared" si="8"/>
        <v>5016</v>
      </c>
      <c r="M59" s="125">
        <f t="shared" si="9"/>
        <v>5434</v>
      </c>
      <c r="N59" s="126">
        <f t="shared" si="10"/>
        <v>5852</v>
      </c>
      <c r="O59" s="126">
        <f t="shared" si="11"/>
        <v>6270</v>
      </c>
      <c r="P59" s="179">
        <v>180</v>
      </c>
      <c r="Q59" s="152">
        <v>180</v>
      </c>
    </row>
    <row r="60" spans="1:18" ht="15.75" x14ac:dyDescent="0.25">
      <c r="A60" s="550"/>
      <c r="B60" s="135" t="s">
        <v>307</v>
      </c>
      <c r="C60" s="115">
        <f t="shared" si="12"/>
        <v>1232.3999999999999</v>
      </c>
      <c r="D60" s="115">
        <f t="shared" si="1"/>
        <v>1643.2</v>
      </c>
      <c r="E60" s="115">
        <f t="shared" si="2"/>
        <v>2054</v>
      </c>
      <c r="F60" s="115">
        <f t="shared" si="3"/>
        <v>2464.7999999999997</v>
      </c>
      <c r="G60" s="115">
        <f t="shared" si="4"/>
        <v>2875.6</v>
      </c>
      <c r="H60" s="115">
        <f t="shared" si="5"/>
        <v>3286.4</v>
      </c>
      <c r="I60" s="115">
        <f t="shared" si="6"/>
        <v>3697.2000000000003</v>
      </c>
      <c r="J60" s="115">
        <v>4108</v>
      </c>
      <c r="K60" s="115">
        <f t="shared" si="7"/>
        <v>4518.8</v>
      </c>
      <c r="L60" s="115">
        <f t="shared" si="8"/>
        <v>4929.5999999999995</v>
      </c>
      <c r="M60" s="115">
        <f t="shared" si="9"/>
        <v>5340.4000000000005</v>
      </c>
      <c r="N60" s="113">
        <f t="shared" si="10"/>
        <v>5751.2</v>
      </c>
      <c r="O60" s="113">
        <f t="shared" si="11"/>
        <v>6162</v>
      </c>
      <c r="P60" s="181">
        <v>180</v>
      </c>
      <c r="Q60" s="136">
        <v>220</v>
      </c>
    </row>
    <row r="61" spans="1:18" ht="31.5" x14ac:dyDescent="0.25">
      <c r="A61" s="550"/>
      <c r="B61" s="135" t="s">
        <v>308</v>
      </c>
      <c r="C61" s="115">
        <f t="shared" si="12"/>
        <v>985.8</v>
      </c>
      <c r="D61" s="115">
        <f t="shared" si="1"/>
        <v>1314.4</v>
      </c>
      <c r="E61" s="115">
        <f t="shared" si="2"/>
        <v>1643</v>
      </c>
      <c r="F61" s="115">
        <f t="shared" si="3"/>
        <v>1971.6</v>
      </c>
      <c r="G61" s="115">
        <f t="shared" si="4"/>
        <v>2300.1999999999998</v>
      </c>
      <c r="H61" s="115">
        <f t="shared" si="5"/>
        <v>2628.8</v>
      </c>
      <c r="I61" s="115">
        <f t="shared" si="6"/>
        <v>2957.4</v>
      </c>
      <c r="J61" s="115">
        <v>3286</v>
      </c>
      <c r="K61" s="115">
        <f t="shared" si="7"/>
        <v>3614.6000000000004</v>
      </c>
      <c r="L61" s="115">
        <f t="shared" si="8"/>
        <v>3943.2</v>
      </c>
      <c r="M61" s="115">
        <f t="shared" si="9"/>
        <v>4271.8</v>
      </c>
      <c r="N61" s="113">
        <f t="shared" si="10"/>
        <v>4600.3999999999996</v>
      </c>
      <c r="O61" s="113">
        <f t="shared" si="11"/>
        <v>4929</v>
      </c>
      <c r="P61" s="185" t="s">
        <v>465</v>
      </c>
      <c r="Q61" s="134">
        <v>180</v>
      </c>
    </row>
    <row r="62" spans="1:18" ht="15.75" x14ac:dyDescent="0.25">
      <c r="A62" s="547"/>
      <c r="B62" s="135" t="s">
        <v>309</v>
      </c>
      <c r="C62" s="115">
        <f t="shared" si="12"/>
        <v>1232.3999999999999</v>
      </c>
      <c r="D62" s="115">
        <f t="shared" si="1"/>
        <v>1643.2</v>
      </c>
      <c r="E62" s="115">
        <f t="shared" si="2"/>
        <v>2054</v>
      </c>
      <c r="F62" s="115">
        <f t="shared" si="3"/>
        <v>2464.7999999999997</v>
      </c>
      <c r="G62" s="115">
        <f t="shared" si="4"/>
        <v>2875.6</v>
      </c>
      <c r="H62" s="115">
        <f t="shared" si="5"/>
        <v>3286.4</v>
      </c>
      <c r="I62" s="115">
        <f t="shared" si="6"/>
        <v>3697.2000000000003</v>
      </c>
      <c r="J62" s="115">
        <v>4108</v>
      </c>
      <c r="K62" s="115">
        <f t="shared" si="7"/>
        <v>4518.8</v>
      </c>
      <c r="L62" s="115">
        <f t="shared" si="8"/>
        <v>4929.5999999999995</v>
      </c>
      <c r="M62" s="115">
        <f t="shared" si="9"/>
        <v>5340.4000000000005</v>
      </c>
      <c r="N62" s="113">
        <f t="shared" si="10"/>
        <v>5751.2</v>
      </c>
      <c r="O62" s="113">
        <f t="shared" si="11"/>
        <v>6162</v>
      </c>
      <c r="P62" s="180">
        <v>175</v>
      </c>
      <c r="Q62" s="134">
        <v>180</v>
      </c>
    </row>
    <row r="63" spans="1:18" ht="15.75" x14ac:dyDescent="0.25">
      <c r="A63" s="547"/>
      <c r="B63" s="135" t="s">
        <v>310</v>
      </c>
      <c r="C63" s="115">
        <f t="shared" si="12"/>
        <v>1232.3999999999999</v>
      </c>
      <c r="D63" s="115">
        <f t="shared" si="1"/>
        <v>1643.2</v>
      </c>
      <c r="E63" s="115">
        <f t="shared" si="2"/>
        <v>2054</v>
      </c>
      <c r="F63" s="115">
        <f t="shared" si="3"/>
        <v>2464.7999999999997</v>
      </c>
      <c r="G63" s="115">
        <f t="shared" si="4"/>
        <v>2875.6</v>
      </c>
      <c r="H63" s="115">
        <f t="shared" si="5"/>
        <v>3286.4</v>
      </c>
      <c r="I63" s="115">
        <f t="shared" si="6"/>
        <v>3697.2000000000003</v>
      </c>
      <c r="J63" s="252">
        <v>4108</v>
      </c>
      <c r="K63" s="115">
        <f t="shared" si="7"/>
        <v>4518.8</v>
      </c>
      <c r="L63" s="115">
        <f t="shared" si="8"/>
        <v>4929.5999999999995</v>
      </c>
      <c r="M63" s="115">
        <f t="shared" si="9"/>
        <v>5340.4000000000005</v>
      </c>
      <c r="N63" s="113">
        <f t="shared" si="10"/>
        <v>5751.2</v>
      </c>
      <c r="O63" s="113">
        <f t="shared" si="11"/>
        <v>6162</v>
      </c>
      <c r="P63" s="180">
        <v>180</v>
      </c>
      <c r="Q63" s="134">
        <v>180</v>
      </c>
    </row>
    <row r="64" spans="1:18" ht="15.75" x14ac:dyDescent="0.25">
      <c r="A64" s="547"/>
      <c r="B64" s="135" t="s">
        <v>311</v>
      </c>
      <c r="C64" s="115">
        <f t="shared" si="12"/>
        <v>1232.3999999999999</v>
      </c>
      <c r="D64" s="115">
        <f t="shared" si="1"/>
        <v>1643.2</v>
      </c>
      <c r="E64" s="115">
        <f t="shared" si="2"/>
        <v>2054</v>
      </c>
      <c r="F64" s="115">
        <f t="shared" si="3"/>
        <v>2464.7999999999997</v>
      </c>
      <c r="G64" s="115">
        <f t="shared" si="4"/>
        <v>2875.6</v>
      </c>
      <c r="H64" s="115">
        <f t="shared" si="5"/>
        <v>3286.4</v>
      </c>
      <c r="I64" s="115">
        <f t="shared" si="6"/>
        <v>3697.2000000000003</v>
      </c>
      <c r="J64" s="252">
        <v>4108</v>
      </c>
      <c r="K64" s="115">
        <f t="shared" si="7"/>
        <v>4518.8</v>
      </c>
      <c r="L64" s="72">
        <f t="shared" si="8"/>
        <v>4929.5999999999995</v>
      </c>
      <c r="M64" s="72">
        <f t="shared" si="9"/>
        <v>5340.4000000000005</v>
      </c>
      <c r="N64" s="76">
        <f t="shared" si="10"/>
        <v>5751.2</v>
      </c>
      <c r="O64" s="76">
        <f t="shared" si="11"/>
        <v>6162</v>
      </c>
      <c r="P64" s="181">
        <v>105</v>
      </c>
      <c r="Q64" s="136">
        <v>105</v>
      </c>
    </row>
    <row r="65" spans="1:17" ht="15.75" x14ac:dyDescent="0.25">
      <c r="A65" s="547"/>
      <c r="B65" s="135" t="s">
        <v>496</v>
      </c>
      <c r="C65" s="115">
        <f t="shared" si="12"/>
        <v>1232.3999999999999</v>
      </c>
      <c r="D65" s="115">
        <f t="shared" si="1"/>
        <v>1643.2</v>
      </c>
      <c r="E65" s="115">
        <f t="shared" si="2"/>
        <v>2054</v>
      </c>
      <c r="F65" s="115">
        <f t="shared" si="3"/>
        <v>2464.7999999999997</v>
      </c>
      <c r="G65" s="115">
        <f t="shared" si="4"/>
        <v>2875.6</v>
      </c>
      <c r="H65" s="115">
        <f t="shared" si="5"/>
        <v>3286.4</v>
      </c>
      <c r="I65" s="115">
        <f t="shared" si="6"/>
        <v>3697.2000000000003</v>
      </c>
      <c r="J65" s="252">
        <v>4108</v>
      </c>
      <c r="K65" s="113"/>
      <c r="L65" s="114"/>
      <c r="M65" s="114"/>
      <c r="N65" s="114"/>
      <c r="O65" s="114"/>
      <c r="P65" s="181">
        <v>120</v>
      </c>
      <c r="Q65" s="136">
        <v>120</v>
      </c>
    </row>
    <row r="66" spans="1:17" ht="15.75" x14ac:dyDescent="0.25">
      <c r="A66" s="547"/>
      <c r="B66" s="135" t="s">
        <v>312</v>
      </c>
      <c r="C66" s="115">
        <f t="shared" si="12"/>
        <v>1232.3999999999999</v>
      </c>
      <c r="D66" s="115">
        <f t="shared" si="1"/>
        <v>1643.2</v>
      </c>
      <c r="E66" s="115">
        <f t="shared" si="2"/>
        <v>2054</v>
      </c>
      <c r="F66" s="115">
        <f t="shared" si="3"/>
        <v>2464.7999999999997</v>
      </c>
      <c r="G66" s="115">
        <f t="shared" si="4"/>
        <v>2875.6</v>
      </c>
      <c r="H66" s="115">
        <f>J66*0.8</f>
        <v>3286.4</v>
      </c>
      <c r="I66" s="115">
        <f t="shared" si="6"/>
        <v>3697.2000000000003</v>
      </c>
      <c r="J66" s="252">
        <v>4108</v>
      </c>
      <c r="K66" s="115">
        <f t="shared" si="7"/>
        <v>4518.8</v>
      </c>
      <c r="L66" s="73">
        <f t="shared" si="8"/>
        <v>4929.5999999999995</v>
      </c>
      <c r="M66" s="73">
        <f t="shared" si="9"/>
        <v>5340.4000000000005</v>
      </c>
      <c r="N66" s="77">
        <f t="shared" si="10"/>
        <v>5751.2</v>
      </c>
      <c r="O66" s="77">
        <f t="shared" si="11"/>
        <v>6162</v>
      </c>
      <c r="P66" s="180">
        <v>175</v>
      </c>
      <c r="Q66" s="163" t="s">
        <v>495</v>
      </c>
    </row>
    <row r="67" spans="1:17" ht="15.75" x14ac:dyDescent="0.25">
      <c r="A67" s="547"/>
      <c r="B67" s="135" t="s">
        <v>313</v>
      </c>
      <c r="C67" s="115">
        <f t="shared" si="12"/>
        <v>1232.3999999999999</v>
      </c>
      <c r="D67" s="115">
        <f t="shared" si="1"/>
        <v>1643.2</v>
      </c>
      <c r="E67" s="115">
        <f t="shared" si="2"/>
        <v>2054</v>
      </c>
      <c r="F67" s="115">
        <f t="shared" si="3"/>
        <v>2464.7999999999997</v>
      </c>
      <c r="G67" s="115">
        <f t="shared" si="4"/>
        <v>2875.6</v>
      </c>
      <c r="H67" s="115">
        <f t="shared" si="5"/>
        <v>3286.4</v>
      </c>
      <c r="I67" s="115">
        <f t="shared" si="6"/>
        <v>3697.2000000000003</v>
      </c>
      <c r="J67" s="252">
        <v>4108</v>
      </c>
      <c r="K67" s="115">
        <f t="shared" si="7"/>
        <v>4518.8</v>
      </c>
      <c r="L67" s="115">
        <f t="shared" si="8"/>
        <v>4929.5999999999995</v>
      </c>
      <c r="M67" s="115">
        <f t="shared" si="9"/>
        <v>5340.4000000000005</v>
      </c>
      <c r="N67" s="113">
        <f t="shared" si="10"/>
        <v>5751.2</v>
      </c>
      <c r="O67" s="113">
        <f t="shared" si="11"/>
        <v>6162</v>
      </c>
      <c r="P67" s="181">
        <v>150</v>
      </c>
      <c r="Q67" s="136">
        <v>150</v>
      </c>
    </row>
    <row r="68" spans="1:17" ht="15.75" x14ac:dyDescent="0.25">
      <c r="A68" s="547"/>
      <c r="B68" s="135" t="s">
        <v>484</v>
      </c>
      <c r="C68" s="115">
        <f t="shared" si="12"/>
        <v>1232.3999999999999</v>
      </c>
      <c r="D68" s="115">
        <f t="shared" si="1"/>
        <v>1643.2</v>
      </c>
      <c r="E68" s="115">
        <f t="shared" si="2"/>
        <v>2054</v>
      </c>
      <c r="F68" s="115">
        <f t="shared" si="3"/>
        <v>2464.7999999999997</v>
      </c>
      <c r="G68" s="115">
        <f t="shared" si="4"/>
        <v>2875.6</v>
      </c>
      <c r="H68" s="115">
        <f t="shared" si="5"/>
        <v>3286.4</v>
      </c>
      <c r="I68" s="115">
        <f t="shared" si="6"/>
        <v>3697.2000000000003</v>
      </c>
      <c r="J68" s="252">
        <v>4108</v>
      </c>
      <c r="K68" s="115">
        <f t="shared" si="7"/>
        <v>4518.8</v>
      </c>
      <c r="L68" s="115">
        <f t="shared" si="8"/>
        <v>4929.5999999999995</v>
      </c>
      <c r="M68" s="115">
        <f t="shared" si="9"/>
        <v>5340.4000000000005</v>
      </c>
      <c r="N68" s="113">
        <f t="shared" si="10"/>
        <v>5751.2</v>
      </c>
      <c r="O68" s="113">
        <f t="shared" si="11"/>
        <v>6162</v>
      </c>
      <c r="P68" s="181">
        <v>150</v>
      </c>
      <c r="Q68" s="136">
        <v>150</v>
      </c>
    </row>
    <row r="69" spans="1:17" ht="31.5" x14ac:dyDescent="0.25">
      <c r="A69" s="547"/>
      <c r="B69" s="135" t="s">
        <v>485</v>
      </c>
      <c r="C69" s="115">
        <f t="shared" si="12"/>
        <v>985.8</v>
      </c>
      <c r="D69" s="115">
        <f t="shared" si="1"/>
        <v>1314.4</v>
      </c>
      <c r="E69" s="115">
        <f t="shared" si="2"/>
        <v>1643</v>
      </c>
      <c r="F69" s="115">
        <f t="shared" si="3"/>
        <v>1971.6</v>
      </c>
      <c r="G69" s="115">
        <f t="shared" si="4"/>
        <v>2300.1999999999998</v>
      </c>
      <c r="H69" s="115">
        <f t="shared" si="5"/>
        <v>2628.8</v>
      </c>
      <c r="I69" s="115">
        <f t="shared" si="6"/>
        <v>2957.4</v>
      </c>
      <c r="J69" s="115">
        <v>3286</v>
      </c>
      <c r="K69" s="115">
        <f t="shared" si="7"/>
        <v>3614.6000000000004</v>
      </c>
      <c r="L69" s="115">
        <f t="shared" si="8"/>
        <v>3943.2</v>
      </c>
      <c r="M69" s="115">
        <f t="shared" si="9"/>
        <v>4271.8</v>
      </c>
      <c r="N69" s="113">
        <f t="shared" si="10"/>
        <v>4600.3999999999996</v>
      </c>
      <c r="O69" s="113">
        <f t="shared" si="11"/>
        <v>4929</v>
      </c>
      <c r="P69" s="185" t="s">
        <v>465</v>
      </c>
      <c r="Q69" s="134">
        <v>150</v>
      </c>
    </row>
    <row r="70" spans="1:17" ht="31.5" x14ac:dyDescent="0.25">
      <c r="A70" s="547"/>
      <c r="B70" s="135" t="s">
        <v>486</v>
      </c>
      <c r="C70" s="115">
        <f t="shared" si="12"/>
        <v>985.8</v>
      </c>
      <c r="D70" s="115">
        <f t="shared" si="1"/>
        <v>1314.4</v>
      </c>
      <c r="E70" s="115">
        <f t="shared" si="2"/>
        <v>1643</v>
      </c>
      <c r="F70" s="115">
        <f t="shared" si="3"/>
        <v>1971.6</v>
      </c>
      <c r="G70" s="115">
        <f t="shared" si="4"/>
        <v>2300.1999999999998</v>
      </c>
      <c r="H70" s="115">
        <f t="shared" si="5"/>
        <v>2628.8</v>
      </c>
      <c r="I70" s="115">
        <f t="shared" si="6"/>
        <v>2957.4</v>
      </c>
      <c r="J70" s="115">
        <v>3286</v>
      </c>
      <c r="K70" s="115">
        <f t="shared" si="7"/>
        <v>3614.6000000000004</v>
      </c>
      <c r="L70" s="115">
        <f t="shared" si="8"/>
        <v>3943.2</v>
      </c>
      <c r="M70" s="115">
        <f t="shared" si="9"/>
        <v>4271.8</v>
      </c>
      <c r="N70" s="113">
        <f t="shared" si="10"/>
        <v>4600.3999999999996</v>
      </c>
      <c r="O70" s="113">
        <f t="shared" si="11"/>
        <v>4929</v>
      </c>
      <c r="P70" s="185" t="s">
        <v>465</v>
      </c>
      <c r="Q70" s="134">
        <v>180</v>
      </c>
    </row>
    <row r="71" spans="1:17" ht="15.75" x14ac:dyDescent="0.25">
      <c r="A71" s="547"/>
      <c r="B71" s="135" t="s">
        <v>314</v>
      </c>
      <c r="C71" s="115">
        <f t="shared" si="12"/>
        <v>1232.3999999999999</v>
      </c>
      <c r="D71" s="115">
        <f t="shared" si="1"/>
        <v>1643.2</v>
      </c>
      <c r="E71" s="115">
        <f t="shared" si="2"/>
        <v>2054</v>
      </c>
      <c r="F71" s="115">
        <f t="shared" si="3"/>
        <v>2464.7999999999997</v>
      </c>
      <c r="G71" s="115">
        <f t="shared" si="4"/>
        <v>2875.6</v>
      </c>
      <c r="H71" s="115">
        <f t="shared" si="5"/>
        <v>3286.4</v>
      </c>
      <c r="I71" s="115">
        <f t="shared" si="6"/>
        <v>3697.2000000000003</v>
      </c>
      <c r="J71" s="115">
        <v>4108</v>
      </c>
      <c r="K71" s="115">
        <f t="shared" si="7"/>
        <v>4518.8</v>
      </c>
      <c r="L71" s="115">
        <f t="shared" si="8"/>
        <v>4929.5999999999995</v>
      </c>
      <c r="M71" s="115">
        <f t="shared" si="9"/>
        <v>5340.4000000000005</v>
      </c>
      <c r="N71" s="113">
        <f t="shared" si="10"/>
        <v>5751.2</v>
      </c>
      <c r="O71" s="113">
        <f t="shared" si="11"/>
        <v>6162</v>
      </c>
      <c r="P71" s="180">
        <v>180</v>
      </c>
      <c r="Q71" s="134">
        <v>180</v>
      </c>
    </row>
    <row r="72" spans="1:17" ht="15.75" x14ac:dyDescent="0.25">
      <c r="A72" s="547"/>
      <c r="B72" s="135" t="s">
        <v>497</v>
      </c>
      <c r="C72" s="115">
        <f t="shared" si="12"/>
        <v>1232.3999999999999</v>
      </c>
      <c r="D72" s="115">
        <f t="shared" ref="D72:D82" si="31">J72*0.4</f>
        <v>1643.2</v>
      </c>
      <c r="E72" s="115">
        <f t="shared" ref="E72:E82" si="32">J72*0.5</f>
        <v>2054</v>
      </c>
      <c r="F72" s="115">
        <f t="shared" ref="F72:F82" si="33">J72*0.6</f>
        <v>2464.7999999999997</v>
      </c>
      <c r="G72" s="115">
        <f t="shared" ref="G72:G82" si="34">J72*0.7</f>
        <v>2875.6</v>
      </c>
      <c r="H72" s="115">
        <f t="shared" ref="H72:H82" si="35">J72*0.8</f>
        <v>3286.4</v>
      </c>
      <c r="I72" s="115">
        <f t="shared" ref="I72:I81" si="36">J72*0.9</f>
        <v>3697.2000000000003</v>
      </c>
      <c r="J72" s="115">
        <v>4108</v>
      </c>
      <c r="K72" s="115">
        <f t="shared" ref="K72:K82" si="37">J72*1.1</f>
        <v>4518.8</v>
      </c>
      <c r="L72" s="115">
        <f t="shared" ref="L72:L82" si="38">J72*1.2</f>
        <v>4929.5999999999995</v>
      </c>
      <c r="M72" s="115">
        <f t="shared" ref="M72:M82" si="39">J72*1.3</f>
        <v>5340.4000000000005</v>
      </c>
      <c r="N72" s="113">
        <f t="shared" ref="N72:N82" si="40">J72*1.4</f>
        <v>5751.2</v>
      </c>
      <c r="O72" s="113">
        <f t="shared" ref="O72:O82" si="41">J72*1.5</f>
        <v>6162</v>
      </c>
      <c r="P72" s="180">
        <v>150</v>
      </c>
      <c r="Q72" s="134">
        <v>150</v>
      </c>
    </row>
    <row r="73" spans="1:17" ht="31.5" x14ac:dyDescent="0.25">
      <c r="A73" s="547"/>
      <c r="B73" s="135" t="s">
        <v>487</v>
      </c>
      <c r="C73" s="115">
        <f t="shared" si="12"/>
        <v>985.8</v>
      </c>
      <c r="D73" s="115">
        <f t="shared" si="31"/>
        <v>1314.4</v>
      </c>
      <c r="E73" s="115">
        <f t="shared" si="32"/>
        <v>1643</v>
      </c>
      <c r="F73" s="115">
        <f t="shared" si="33"/>
        <v>1971.6</v>
      </c>
      <c r="G73" s="115">
        <f t="shared" si="34"/>
        <v>2300.1999999999998</v>
      </c>
      <c r="H73" s="115">
        <f t="shared" si="35"/>
        <v>2628.8</v>
      </c>
      <c r="I73" s="115">
        <f t="shared" si="36"/>
        <v>2957.4</v>
      </c>
      <c r="J73" s="115">
        <v>3286</v>
      </c>
      <c r="K73" s="115">
        <f t="shared" si="37"/>
        <v>3614.6000000000004</v>
      </c>
      <c r="L73" s="72">
        <f t="shared" si="38"/>
        <v>3943.2</v>
      </c>
      <c r="M73" s="72">
        <f t="shared" si="39"/>
        <v>4271.8</v>
      </c>
      <c r="N73" s="76">
        <f t="shared" si="40"/>
        <v>4600.3999999999996</v>
      </c>
      <c r="O73" s="76">
        <f t="shared" si="41"/>
        <v>4929</v>
      </c>
      <c r="P73" s="181" t="s">
        <v>465</v>
      </c>
      <c r="Q73" s="136">
        <v>100</v>
      </c>
    </row>
    <row r="74" spans="1:17" ht="16.5" thickBot="1" x14ac:dyDescent="0.3">
      <c r="A74" s="548"/>
      <c r="B74" s="142" t="s">
        <v>488</v>
      </c>
      <c r="C74" s="122">
        <f t="shared" si="12"/>
        <v>1232.3999999999999</v>
      </c>
      <c r="D74" s="122">
        <f t="shared" si="31"/>
        <v>1643.2</v>
      </c>
      <c r="E74" s="122">
        <f t="shared" si="32"/>
        <v>2054</v>
      </c>
      <c r="F74" s="122">
        <f t="shared" si="33"/>
        <v>2464.7999999999997</v>
      </c>
      <c r="G74" s="122">
        <f t="shared" si="34"/>
        <v>2875.6</v>
      </c>
      <c r="H74" s="122">
        <f t="shared" si="35"/>
        <v>3286.4</v>
      </c>
      <c r="I74" s="122">
        <f t="shared" si="36"/>
        <v>3697.2000000000003</v>
      </c>
      <c r="J74" s="122">
        <v>4108</v>
      </c>
      <c r="K74" s="122">
        <f t="shared" si="37"/>
        <v>4518.8</v>
      </c>
      <c r="L74" s="122">
        <f t="shared" si="38"/>
        <v>4929.5999999999995</v>
      </c>
      <c r="M74" s="122">
        <f t="shared" si="39"/>
        <v>5340.4000000000005</v>
      </c>
      <c r="N74" s="128">
        <f t="shared" si="40"/>
        <v>5751.2</v>
      </c>
      <c r="O74" s="128">
        <f t="shared" si="41"/>
        <v>6162</v>
      </c>
      <c r="P74" s="186">
        <v>120</v>
      </c>
      <c r="Q74" s="162">
        <v>120</v>
      </c>
    </row>
    <row r="75" spans="1:17" ht="15.75" x14ac:dyDescent="0.25">
      <c r="A75" s="546">
        <v>6</v>
      </c>
      <c r="B75" s="164" t="s">
        <v>489</v>
      </c>
      <c r="C75" s="125">
        <f t="shared" si="12"/>
        <v>1415.1</v>
      </c>
      <c r="D75" s="125">
        <f t="shared" si="31"/>
        <v>1886.8000000000002</v>
      </c>
      <c r="E75" s="125">
        <f t="shared" si="32"/>
        <v>2358.5</v>
      </c>
      <c r="F75" s="125">
        <f t="shared" si="33"/>
        <v>2830.2</v>
      </c>
      <c r="G75" s="125">
        <f t="shared" si="34"/>
        <v>3301.8999999999996</v>
      </c>
      <c r="H75" s="125">
        <f t="shared" si="35"/>
        <v>3773.6000000000004</v>
      </c>
      <c r="I75" s="125">
        <f t="shared" si="36"/>
        <v>4245.3</v>
      </c>
      <c r="J75" s="125">
        <v>4717</v>
      </c>
      <c r="K75" s="125">
        <f t="shared" si="37"/>
        <v>5188.7000000000007</v>
      </c>
      <c r="L75" s="125">
        <f t="shared" si="38"/>
        <v>5660.4</v>
      </c>
      <c r="M75" s="125">
        <f t="shared" si="39"/>
        <v>6132.1</v>
      </c>
      <c r="N75" s="126">
        <f t="shared" si="40"/>
        <v>6603.7999999999993</v>
      </c>
      <c r="O75" s="126">
        <f t="shared" si="41"/>
        <v>7075.5</v>
      </c>
      <c r="P75" s="187">
        <v>190</v>
      </c>
      <c r="Q75" s="167">
        <v>190</v>
      </c>
    </row>
    <row r="76" spans="1:17" ht="15.75" x14ac:dyDescent="0.25">
      <c r="A76" s="547"/>
      <c r="B76" s="135" t="s">
        <v>315</v>
      </c>
      <c r="C76" s="115">
        <f t="shared" si="12"/>
        <v>1415.1</v>
      </c>
      <c r="D76" s="115">
        <f t="shared" si="31"/>
        <v>1886.8000000000002</v>
      </c>
      <c r="E76" s="115">
        <f t="shared" si="32"/>
        <v>2358.5</v>
      </c>
      <c r="F76" s="115">
        <f t="shared" si="33"/>
        <v>2830.2</v>
      </c>
      <c r="G76" s="115">
        <f t="shared" si="34"/>
        <v>3301.8999999999996</v>
      </c>
      <c r="H76" s="115">
        <f t="shared" si="35"/>
        <v>3773.6000000000004</v>
      </c>
      <c r="I76" s="115">
        <f t="shared" si="36"/>
        <v>4245.3</v>
      </c>
      <c r="J76" s="115">
        <v>4717</v>
      </c>
      <c r="K76" s="115">
        <f t="shared" si="37"/>
        <v>5188.7000000000007</v>
      </c>
      <c r="L76" s="115">
        <f t="shared" si="38"/>
        <v>5660.4</v>
      </c>
      <c r="M76" s="115">
        <f t="shared" si="39"/>
        <v>6132.1</v>
      </c>
      <c r="N76" s="113">
        <f t="shared" si="40"/>
        <v>6603.7999999999993</v>
      </c>
      <c r="O76" s="113">
        <f t="shared" si="41"/>
        <v>7075.5</v>
      </c>
      <c r="P76" s="181">
        <v>150</v>
      </c>
      <c r="Q76" s="136">
        <v>150</v>
      </c>
    </row>
    <row r="77" spans="1:17" ht="15.75" x14ac:dyDescent="0.25">
      <c r="A77" s="547"/>
      <c r="B77" s="135" t="s">
        <v>316</v>
      </c>
      <c r="C77" s="115">
        <f t="shared" si="12"/>
        <v>1415.1</v>
      </c>
      <c r="D77" s="115">
        <f t="shared" si="31"/>
        <v>1886.8000000000002</v>
      </c>
      <c r="E77" s="115">
        <f t="shared" si="32"/>
        <v>2358.5</v>
      </c>
      <c r="F77" s="115">
        <f t="shared" si="33"/>
        <v>2830.2</v>
      </c>
      <c r="G77" s="115">
        <f t="shared" si="34"/>
        <v>3301.8999999999996</v>
      </c>
      <c r="H77" s="115">
        <f t="shared" si="35"/>
        <v>3773.6000000000004</v>
      </c>
      <c r="I77" s="115">
        <f t="shared" si="36"/>
        <v>4245.3</v>
      </c>
      <c r="J77" s="252">
        <v>4717</v>
      </c>
      <c r="K77" s="115">
        <f t="shared" si="37"/>
        <v>5188.7000000000007</v>
      </c>
      <c r="L77" s="115">
        <f t="shared" si="38"/>
        <v>5660.4</v>
      </c>
      <c r="M77" s="115">
        <f t="shared" si="39"/>
        <v>6132.1</v>
      </c>
      <c r="N77" s="113">
        <f t="shared" si="40"/>
        <v>6603.7999999999993</v>
      </c>
      <c r="O77" s="113">
        <f t="shared" si="41"/>
        <v>7075.5</v>
      </c>
      <c r="P77" s="181">
        <v>150</v>
      </c>
      <c r="Q77" s="136">
        <v>150</v>
      </c>
    </row>
    <row r="78" spans="1:17" ht="15.75" x14ac:dyDescent="0.25">
      <c r="A78" s="547"/>
      <c r="B78" s="135" t="s">
        <v>490</v>
      </c>
      <c r="C78" s="115">
        <f t="shared" si="12"/>
        <v>1415.1</v>
      </c>
      <c r="D78" s="115">
        <f t="shared" si="31"/>
        <v>1886.8000000000002</v>
      </c>
      <c r="E78" s="115">
        <f t="shared" si="32"/>
        <v>2358.5</v>
      </c>
      <c r="F78" s="115">
        <f t="shared" si="33"/>
        <v>2830.2</v>
      </c>
      <c r="G78" s="115">
        <f t="shared" si="34"/>
        <v>3301.8999999999996</v>
      </c>
      <c r="H78" s="115">
        <f t="shared" si="35"/>
        <v>3773.6000000000004</v>
      </c>
      <c r="I78" s="115">
        <f t="shared" si="36"/>
        <v>4245.3</v>
      </c>
      <c r="J78" s="252">
        <v>4717</v>
      </c>
      <c r="K78" s="115">
        <f t="shared" si="37"/>
        <v>5188.7000000000007</v>
      </c>
      <c r="L78" s="115">
        <f t="shared" si="38"/>
        <v>5660.4</v>
      </c>
      <c r="M78" s="115">
        <f t="shared" si="39"/>
        <v>6132.1</v>
      </c>
      <c r="N78" s="113">
        <f t="shared" si="40"/>
        <v>6603.7999999999993</v>
      </c>
      <c r="O78" s="113">
        <f t="shared" si="41"/>
        <v>7075.5</v>
      </c>
      <c r="P78" s="181">
        <v>150</v>
      </c>
      <c r="Q78" s="136">
        <v>150</v>
      </c>
    </row>
    <row r="79" spans="1:17" ht="15.75" x14ac:dyDescent="0.25">
      <c r="A79" s="547"/>
      <c r="B79" s="168" t="s">
        <v>491</v>
      </c>
      <c r="C79" s="115">
        <f t="shared" si="12"/>
        <v>1415.1</v>
      </c>
      <c r="D79" s="115">
        <f t="shared" si="31"/>
        <v>1886.8000000000002</v>
      </c>
      <c r="E79" s="115">
        <f t="shared" si="32"/>
        <v>2358.5</v>
      </c>
      <c r="F79" s="115">
        <f t="shared" si="33"/>
        <v>2830.2</v>
      </c>
      <c r="G79" s="115">
        <f t="shared" si="34"/>
        <v>3301.8999999999996</v>
      </c>
      <c r="H79" s="115">
        <f t="shared" si="35"/>
        <v>3773.6000000000004</v>
      </c>
      <c r="I79" s="115">
        <f t="shared" si="36"/>
        <v>4245.3</v>
      </c>
      <c r="J79" s="252">
        <v>4717</v>
      </c>
      <c r="K79" s="115">
        <f t="shared" si="37"/>
        <v>5188.7000000000007</v>
      </c>
      <c r="L79" s="115">
        <f t="shared" si="38"/>
        <v>5660.4</v>
      </c>
      <c r="M79" s="115">
        <f t="shared" si="39"/>
        <v>6132.1</v>
      </c>
      <c r="N79" s="113">
        <f t="shared" si="40"/>
        <v>6603.7999999999993</v>
      </c>
      <c r="O79" s="113">
        <f t="shared" si="41"/>
        <v>7075.5</v>
      </c>
      <c r="P79" s="181">
        <v>200</v>
      </c>
      <c r="Q79" s="136">
        <v>200</v>
      </c>
    </row>
    <row r="80" spans="1:17" ht="15.75" x14ac:dyDescent="0.25">
      <c r="A80" s="547"/>
      <c r="B80" s="135" t="s">
        <v>317</v>
      </c>
      <c r="C80" s="115">
        <f t="shared" si="12"/>
        <v>1415.1</v>
      </c>
      <c r="D80" s="115">
        <f t="shared" si="31"/>
        <v>1886.8000000000002</v>
      </c>
      <c r="E80" s="115">
        <f t="shared" si="32"/>
        <v>2358.5</v>
      </c>
      <c r="F80" s="115">
        <f t="shared" si="33"/>
        <v>2830.2</v>
      </c>
      <c r="G80" s="115">
        <f t="shared" si="34"/>
        <v>3301.8999999999996</v>
      </c>
      <c r="H80" s="115">
        <f t="shared" si="35"/>
        <v>3773.6000000000004</v>
      </c>
      <c r="I80" s="115">
        <f t="shared" si="36"/>
        <v>4245.3</v>
      </c>
      <c r="J80" s="252">
        <v>4717</v>
      </c>
      <c r="K80" s="115">
        <f t="shared" si="37"/>
        <v>5188.7000000000007</v>
      </c>
      <c r="L80" s="115">
        <f t="shared" si="38"/>
        <v>5660.4</v>
      </c>
      <c r="M80" s="115">
        <f t="shared" si="39"/>
        <v>6132.1</v>
      </c>
      <c r="N80" s="113">
        <f t="shared" si="40"/>
        <v>6603.7999999999993</v>
      </c>
      <c r="O80" s="113">
        <f t="shared" si="41"/>
        <v>7075.5</v>
      </c>
      <c r="P80" s="181">
        <v>150</v>
      </c>
      <c r="Q80" s="136">
        <v>150</v>
      </c>
    </row>
    <row r="81" spans="1:17" ht="32.25" thickBot="1" x14ac:dyDescent="0.3">
      <c r="A81" s="548"/>
      <c r="B81" s="142" t="s">
        <v>568</v>
      </c>
      <c r="C81" s="122">
        <f t="shared" si="12"/>
        <v>1131.8999999999999</v>
      </c>
      <c r="D81" s="122">
        <f t="shared" si="31"/>
        <v>1509.2</v>
      </c>
      <c r="E81" s="122">
        <f t="shared" si="32"/>
        <v>1886.5</v>
      </c>
      <c r="F81" s="122">
        <f t="shared" si="33"/>
        <v>2263.7999999999997</v>
      </c>
      <c r="G81" s="122">
        <f t="shared" si="34"/>
        <v>2641.1</v>
      </c>
      <c r="H81" s="122">
        <f t="shared" si="35"/>
        <v>3018.4</v>
      </c>
      <c r="I81" s="122">
        <f t="shared" si="36"/>
        <v>3395.7000000000003</v>
      </c>
      <c r="J81" s="122">
        <v>3773</v>
      </c>
      <c r="K81" s="122">
        <f t="shared" si="37"/>
        <v>4150.3</v>
      </c>
      <c r="L81" s="176">
        <f t="shared" si="38"/>
        <v>4527.5999999999995</v>
      </c>
      <c r="M81" s="176">
        <f t="shared" si="39"/>
        <v>4904.9000000000005</v>
      </c>
      <c r="N81" s="177">
        <f t="shared" si="40"/>
        <v>5282.2</v>
      </c>
      <c r="O81" s="177">
        <f t="shared" si="41"/>
        <v>5659.5</v>
      </c>
      <c r="P81" s="186" t="s">
        <v>80</v>
      </c>
      <c r="Q81" s="140">
        <v>180</v>
      </c>
    </row>
    <row r="82" spans="1:17" ht="31.5" x14ac:dyDescent="0.25">
      <c r="A82" s="546">
        <v>7</v>
      </c>
      <c r="B82" s="164" t="s">
        <v>318</v>
      </c>
      <c r="C82" s="125">
        <f t="shared" si="12"/>
        <v>1332.8999999999999</v>
      </c>
      <c r="D82" s="125">
        <f t="shared" si="31"/>
        <v>1777.2</v>
      </c>
      <c r="E82" s="125">
        <f t="shared" si="32"/>
        <v>2221.5</v>
      </c>
      <c r="F82" s="125">
        <f t="shared" si="33"/>
        <v>2665.7999999999997</v>
      </c>
      <c r="G82" s="125">
        <f t="shared" si="34"/>
        <v>3110.1</v>
      </c>
      <c r="H82" s="125">
        <f t="shared" si="35"/>
        <v>3554.4</v>
      </c>
      <c r="I82" s="125">
        <f>J82*0.9</f>
        <v>3998.7000000000003</v>
      </c>
      <c r="J82" s="125">
        <v>4443</v>
      </c>
      <c r="K82" s="125">
        <f t="shared" si="37"/>
        <v>4887.3</v>
      </c>
      <c r="L82" s="125">
        <f t="shared" si="38"/>
        <v>5331.5999999999995</v>
      </c>
      <c r="M82" s="125">
        <f t="shared" si="39"/>
        <v>5775.9000000000005</v>
      </c>
      <c r="N82" s="125">
        <f t="shared" si="40"/>
        <v>6220.2</v>
      </c>
      <c r="O82" s="126">
        <f t="shared" si="41"/>
        <v>6664.5</v>
      </c>
      <c r="P82" s="184" t="s">
        <v>465</v>
      </c>
      <c r="Q82" s="133">
        <v>220</v>
      </c>
    </row>
    <row r="83" spans="1:17" ht="31.5" x14ac:dyDescent="0.25">
      <c r="A83" s="547"/>
      <c r="B83" s="168" t="s">
        <v>319</v>
      </c>
      <c r="C83" s="115">
        <f t="shared" ref="C83:C88" si="42">J83*0.3</f>
        <v>1332.8999999999999</v>
      </c>
      <c r="D83" s="115">
        <f t="shared" ref="D83:D88" si="43">J83*0.4</f>
        <v>1777.2</v>
      </c>
      <c r="E83" s="115">
        <f t="shared" ref="E83:E88" si="44">J83*0.5</f>
        <v>2221.5</v>
      </c>
      <c r="F83" s="115">
        <f t="shared" ref="F83:F88" si="45">J83*0.6</f>
        <v>2665.7999999999997</v>
      </c>
      <c r="G83" s="115">
        <f t="shared" ref="G83:G88" si="46">J83*0.7</f>
        <v>3110.1</v>
      </c>
      <c r="H83" s="115">
        <f t="shared" ref="H83:H88" si="47">J83*0.8</f>
        <v>3554.4</v>
      </c>
      <c r="I83" s="115">
        <f t="shared" ref="I83:I88" si="48">J83*0.9</f>
        <v>3998.7000000000003</v>
      </c>
      <c r="J83" s="115">
        <v>4443</v>
      </c>
      <c r="K83" s="115">
        <f t="shared" ref="K83:K88" si="49">J83*1.1</f>
        <v>4887.3</v>
      </c>
      <c r="L83" s="115">
        <f t="shared" ref="L83:L88" si="50">J83*1.2</f>
        <v>5331.5999999999995</v>
      </c>
      <c r="M83" s="115">
        <f t="shared" ref="M83:M88" si="51">J83*1.3</f>
        <v>5775.9000000000005</v>
      </c>
      <c r="N83" s="115">
        <f t="shared" ref="N83:N88" si="52">J83*1.4</f>
        <v>6220.2</v>
      </c>
      <c r="O83" s="113">
        <f t="shared" ref="O83:O88" si="53">J83*1.5</f>
        <v>6664.5</v>
      </c>
      <c r="P83" s="181" t="s">
        <v>465</v>
      </c>
      <c r="Q83" s="136">
        <v>220</v>
      </c>
    </row>
    <row r="84" spans="1:17" ht="15.75" x14ac:dyDescent="0.25">
      <c r="A84" s="547"/>
      <c r="B84" s="168" t="s">
        <v>320</v>
      </c>
      <c r="C84" s="115">
        <f t="shared" si="42"/>
        <v>1665.8999999999999</v>
      </c>
      <c r="D84" s="115">
        <f t="shared" si="43"/>
        <v>2221.2000000000003</v>
      </c>
      <c r="E84" s="115">
        <f t="shared" si="44"/>
        <v>2776.5</v>
      </c>
      <c r="F84" s="115">
        <f t="shared" si="45"/>
        <v>3331.7999999999997</v>
      </c>
      <c r="G84" s="115">
        <f t="shared" si="46"/>
        <v>3887.1</v>
      </c>
      <c r="H84" s="115">
        <f t="shared" si="47"/>
        <v>4442.4000000000005</v>
      </c>
      <c r="I84" s="115">
        <f t="shared" si="48"/>
        <v>4997.7</v>
      </c>
      <c r="J84" s="115">
        <v>5553</v>
      </c>
      <c r="K84" s="115">
        <f t="shared" si="49"/>
        <v>6108.3</v>
      </c>
      <c r="L84" s="115">
        <f t="shared" si="50"/>
        <v>6663.5999999999995</v>
      </c>
      <c r="M84" s="115">
        <f t="shared" si="51"/>
        <v>7218.9000000000005</v>
      </c>
      <c r="N84" s="115">
        <f t="shared" si="52"/>
        <v>7774.2</v>
      </c>
      <c r="O84" s="113">
        <f t="shared" si="53"/>
        <v>8329.5</v>
      </c>
      <c r="P84" s="181">
        <v>210</v>
      </c>
      <c r="Q84" s="136">
        <v>210</v>
      </c>
    </row>
    <row r="85" spans="1:17" ht="31.5" x14ac:dyDescent="0.25">
      <c r="A85" s="547"/>
      <c r="B85" s="168" t="s">
        <v>492</v>
      </c>
      <c r="C85" s="115">
        <f t="shared" si="42"/>
        <v>1332.8999999999999</v>
      </c>
      <c r="D85" s="115">
        <f t="shared" si="43"/>
        <v>1777.2</v>
      </c>
      <c r="E85" s="115">
        <f t="shared" si="44"/>
        <v>2221.5</v>
      </c>
      <c r="F85" s="115">
        <f t="shared" si="45"/>
        <v>2665.7999999999997</v>
      </c>
      <c r="G85" s="115">
        <f t="shared" si="46"/>
        <v>3110.1</v>
      </c>
      <c r="H85" s="115">
        <f t="shared" si="47"/>
        <v>3554.4</v>
      </c>
      <c r="I85" s="115">
        <f t="shared" si="48"/>
        <v>3998.7000000000003</v>
      </c>
      <c r="J85" s="115">
        <v>4443</v>
      </c>
      <c r="K85" s="115">
        <f t="shared" si="49"/>
        <v>4887.3</v>
      </c>
      <c r="L85" s="115">
        <f t="shared" si="50"/>
        <v>5331.5999999999995</v>
      </c>
      <c r="M85" s="115">
        <f t="shared" si="51"/>
        <v>5775.9000000000005</v>
      </c>
      <c r="N85" s="115">
        <f t="shared" si="52"/>
        <v>6220.2</v>
      </c>
      <c r="O85" s="113">
        <f t="shared" si="53"/>
        <v>6664.5</v>
      </c>
      <c r="P85" s="181" t="s">
        <v>465</v>
      </c>
      <c r="Q85" s="136">
        <v>220</v>
      </c>
    </row>
    <row r="86" spans="1:17" ht="32.25" thickBot="1" x14ac:dyDescent="0.3">
      <c r="A86" s="548"/>
      <c r="B86" s="170" t="s">
        <v>493</v>
      </c>
      <c r="C86" s="122">
        <f t="shared" si="42"/>
        <v>1332.8999999999999</v>
      </c>
      <c r="D86" s="122">
        <f t="shared" si="43"/>
        <v>1777.2</v>
      </c>
      <c r="E86" s="122">
        <f t="shared" si="44"/>
        <v>2221.5</v>
      </c>
      <c r="F86" s="122">
        <f t="shared" si="45"/>
        <v>2665.7999999999997</v>
      </c>
      <c r="G86" s="122">
        <f t="shared" si="46"/>
        <v>3110.1</v>
      </c>
      <c r="H86" s="122">
        <f t="shared" si="47"/>
        <v>3554.4</v>
      </c>
      <c r="I86" s="122">
        <f t="shared" si="48"/>
        <v>3998.7000000000003</v>
      </c>
      <c r="J86" s="122">
        <v>4443</v>
      </c>
      <c r="K86" s="122">
        <f t="shared" si="49"/>
        <v>4887.3</v>
      </c>
      <c r="L86" s="122">
        <f t="shared" si="50"/>
        <v>5331.5999999999995</v>
      </c>
      <c r="M86" s="122">
        <f t="shared" si="51"/>
        <v>5775.9000000000005</v>
      </c>
      <c r="N86" s="122">
        <f t="shared" si="52"/>
        <v>6220.2</v>
      </c>
      <c r="O86" s="128">
        <f t="shared" si="53"/>
        <v>6664.5</v>
      </c>
      <c r="P86" s="186" t="s">
        <v>465</v>
      </c>
      <c r="Q86" s="162">
        <v>210</v>
      </c>
    </row>
    <row r="87" spans="1:17" ht="31.5" x14ac:dyDescent="0.25">
      <c r="A87" s="546">
        <v>8</v>
      </c>
      <c r="B87" s="164" t="s">
        <v>321</v>
      </c>
      <c r="C87" s="125">
        <f t="shared" si="42"/>
        <v>1570.2</v>
      </c>
      <c r="D87" s="125">
        <f t="shared" si="43"/>
        <v>2093.6</v>
      </c>
      <c r="E87" s="125">
        <f t="shared" si="44"/>
        <v>2617</v>
      </c>
      <c r="F87" s="125">
        <f t="shared" si="45"/>
        <v>3140.4</v>
      </c>
      <c r="G87" s="125">
        <f t="shared" si="46"/>
        <v>3663.7999999999997</v>
      </c>
      <c r="H87" s="125">
        <f t="shared" si="47"/>
        <v>4187.2</v>
      </c>
      <c r="I87" s="125">
        <f t="shared" si="48"/>
        <v>4710.6000000000004</v>
      </c>
      <c r="J87" s="125">
        <v>5234</v>
      </c>
      <c r="K87" s="125">
        <f t="shared" si="49"/>
        <v>5757.4000000000005</v>
      </c>
      <c r="L87" s="125">
        <f t="shared" si="50"/>
        <v>6280.8</v>
      </c>
      <c r="M87" s="125">
        <f t="shared" si="51"/>
        <v>6804.2</v>
      </c>
      <c r="N87" s="125">
        <f t="shared" si="52"/>
        <v>7327.5999999999995</v>
      </c>
      <c r="O87" s="126">
        <f t="shared" si="53"/>
        <v>7851</v>
      </c>
      <c r="P87" s="184" t="s">
        <v>465</v>
      </c>
      <c r="Q87" s="133">
        <v>190</v>
      </c>
    </row>
    <row r="88" spans="1:17" ht="32.25" thickBot="1" x14ac:dyDescent="0.3">
      <c r="A88" s="548"/>
      <c r="B88" s="170" t="s">
        <v>494</v>
      </c>
      <c r="C88" s="122">
        <f t="shared" si="42"/>
        <v>1570.2</v>
      </c>
      <c r="D88" s="122">
        <f t="shared" si="43"/>
        <v>2093.6</v>
      </c>
      <c r="E88" s="122">
        <f t="shared" si="44"/>
        <v>2617</v>
      </c>
      <c r="F88" s="122">
        <f t="shared" si="45"/>
        <v>3140.4</v>
      </c>
      <c r="G88" s="122">
        <f t="shared" si="46"/>
        <v>3663.7999999999997</v>
      </c>
      <c r="H88" s="122">
        <f t="shared" si="47"/>
        <v>4187.2</v>
      </c>
      <c r="I88" s="122">
        <f t="shared" si="48"/>
        <v>4710.6000000000004</v>
      </c>
      <c r="J88" s="122">
        <v>5234</v>
      </c>
      <c r="K88" s="122">
        <f t="shared" si="49"/>
        <v>5757.4000000000005</v>
      </c>
      <c r="L88" s="122">
        <f t="shared" si="50"/>
        <v>6280.8</v>
      </c>
      <c r="M88" s="122">
        <f t="shared" si="51"/>
        <v>6804.2</v>
      </c>
      <c r="N88" s="122">
        <f t="shared" si="52"/>
        <v>7327.5999999999995</v>
      </c>
      <c r="O88" s="128">
        <f t="shared" si="53"/>
        <v>7851</v>
      </c>
      <c r="P88" s="186" t="s">
        <v>465</v>
      </c>
      <c r="Q88" s="162">
        <v>190</v>
      </c>
    </row>
    <row r="89" spans="1:17" ht="15.75" thickBot="1" x14ac:dyDescent="0.3"/>
    <row r="90" spans="1:17" ht="21" x14ac:dyDescent="0.25">
      <c r="B90" s="359" t="s">
        <v>561</v>
      </c>
      <c r="C90" s="360"/>
      <c r="D90" s="361"/>
      <c r="E90" s="361"/>
      <c r="F90" s="361"/>
      <c r="G90" s="361"/>
      <c r="H90" s="361"/>
      <c r="I90" s="344"/>
      <c r="J90" s="344"/>
      <c r="K90" s="300"/>
      <c r="L90" s="344"/>
      <c r="M90" s="344"/>
      <c r="N90" s="344"/>
      <c r="O90" s="344"/>
      <c r="P90" s="344"/>
      <c r="Q90" s="345"/>
    </row>
    <row r="91" spans="1:17" ht="18.75" x14ac:dyDescent="0.3">
      <c r="B91" s="356" t="s">
        <v>558</v>
      </c>
      <c r="C91" s="357"/>
      <c r="D91" s="358"/>
      <c r="E91" s="358"/>
      <c r="F91" s="358"/>
      <c r="G91" s="358"/>
      <c r="H91" s="248"/>
      <c r="I91" s="358" t="s">
        <v>560</v>
      </c>
      <c r="J91" s="362"/>
      <c r="K91" s="362"/>
      <c r="L91" s="362"/>
      <c r="M91" s="362"/>
      <c r="N91" s="362"/>
      <c r="O91" s="362"/>
      <c r="P91" s="248"/>
      <c r="Q91" s="363"/>
    </row>
    <row r="92" spans="1:17" ht="15.75" thickBot="1" x14ac:dyDescent="0.3">
      <c r="B92" s="364" t="s">
        <v>559</v>
      </c>
      <c r="C92" s="365"/>
      <c r="D92" s="366"/>
      <c r="E92" s="366"/>
      <c r="F92" s="366"/>
      <c r="G92" s="366"/>
      <c r="H92" s="366"/>
      <c r="I92" s="367"/>
      <c r="J92" s="367"/>
      <c r="K92" s="367"/>
      <c r="L92" s="367"/>
      <c r="M92" s="367"/>
      <c r="N92" s="367"/>
      <c r="O92" s="367"/>
      <c r="P92" s="367"/>
      <c r="Q92" s="368"/>
    </row>
    <row r="95" spans="1:17" x14ac:dyDescent="0.25">
      <c r="A95" s="13" t="s">
        <v>7</v>
      </c>
      <c r="B95" s="13"/>
      <c r="C95" s="13"/>
      <c r="D95" s="14"/>
      <c r="E95" s="14"/>
      <c r="F95" s="14"/>
      <c r="G95" s="14"/>
    </row>
    <row r="96" spans="1:17" x14ac:dyDescent="0.25">
      <c r="A96" s="13" t="s">
        <v>8</v>
      </c>
      <c r="B96" s="13"/>
      <c r="C96" s="13"/>
      <c r="D96" s="14"/>
      <c r="E96" s="14"/>
      <c r="F96" s="14"/>
      <c r="G96" s="14"/>
    </row>
    <row r="97" spans="1:7" x14ac:dyDescent="0.25">
      <c r="A97" s="13" t="s">
        <v>18</v>
      </c>
      <c r="B97" s="14"/>
      <c r="C97" s="14"/>
      <c r="D97" s="14"/>
      <c r="E97" s="14"/>
      <c r="F97" s="14"/>
      <c r="G97" s="14"/>
    </row>
    <row r="98" spans="1:7" x14ac:dyDescent="0.25">
      <c r="A98" s="15" t="s">
        <v>19</v>
      </c>
      <c r="B98" s="15"/>
      <c r="C98" s="15"/>
      <c r="D98" s="15"/>
      <c r="E98" s="15"/>
      <c r="F98" s="13"/>
      <c r="G98" s="16"/>
    </row>
    <row r="99" spans="1:7" x14ac:dyDescent="0.25">
      <c r="A99" s="13" t="s">
        <v>11</v>
      </c>
      <c r="B99" s="14"/>
      <c r="C99" s="14"/>
      <c r="D99" s="14"/>
      <c r="E99" s="14"/>
      <c r="F99" s="14"/>
      <c r="G99" s="14"/>
    </row>
    <row r="100" spans="1:7" x14ac:dyDescent="0.25">
      <c r="A100" s="85" t="s">
        <v>20</v>
      </c>
      <c r="B100" s="85"/>
      <c r="C100" s="85"/>
      <c r="D100" s="85"/>
      <c r="E100" s="85"/>
      <c r="F100" s="85"/>
      <c r="G100" s="14"/>
    </row>
    <row r="101" spans="1:7" x14ac:dyDescent="0.25">
      <c r="A101" s="30" t="s">
        <v>600</v>
      </c>
      <c r="B101" s="41"/>
    </row>
    <row r="102" spans="1:7" x14ac:dyDescent="0.25">
      <c r="A102" s="30" t="s">
        <v>596</v>
      </c>
      <c r="B102" s="41"/>
    </row>
    <row r="104" spans="1:7" x14ac:dyDescent="0.25">
      <c r="A104" s="84" t="s">
        <v>21</v>
      </c>
      <c r="B104" s="84"/>
      <c r="C104" s="84"/>
      <c r="D104" s="84"/>
      <c r="E104" s="84"/>
      <c r="F104" s="84"/>
      <c r="G104" s="14"/>
    </row>
    <row r="105" spans="1:7" x14ac:dyDescent="0.25">
      <c r="A105" s="84" t="s">
        <v>22</v>
      </c>
      <c r="B105" s="84"/>
      <c r="C105" s="84"/>
      <c r="D105" s="84"/>
      <c r="E105" s="84"/>
      <c r="F105" s="84"/>
      <c r="G105" s="18"/>
    </row>
    <row r="106" spans="1:7" ht="15.75" x14ac:dyDescent="0.25">
      <c r="A106" s="80" t="s">
        <v>322</v>
      </c>
      <c r="B106" s="81"/>
      <c r="C106" s="82"/>
      <c r="D106" s="3"/>
      <c r="E106" s="84"/>
      <c r="F106" s="84"/>
      <c r="G106" s="84"/>
    </row>
    <row r="107" spans="1:7" x14ac:dyDescent="0.25">
      <c r="A107" s="83" t="s">
        <v>323</v>
      </c>
      <c r="B107" s="81"/>
      <c r="C107" s="82"/>
      <c r="E107" s="86"/>
      <c r="F107" s="86"/>
    </row>
    <row r="108" spans="1:7" x14ac:dyDescent="0.25">
      <c r="A108" s="83" t="s">
        <v>324</v>
      </c>
      <c r="B108" s="81"/>
      <c r="C108" s="82"/>
    </row>
    <row r="110" spans="1:7" ht="15.75" x14ac:dyDescent="0.25">
      <c r="A110" s="20" t="s">
        <v>16</v>
      </c>
    </row>
  </sheetData>
  <mergeCells count="36">
    <mergeCell ref="A1:P1"/>
    <mergeCell ref="P28:P29"/>
    <mergeCell ref="L28:L29"/>
    <mergeCell ref="K28:K29"/>
    <mergeCell ref="A7:A15"/>
    <mergeCell ref="A16:A31"/>
    <mergeCell ref="Q2:R2"/>
    <mergeCell ref="A4:A5"/>
    <mergeCell ref="B4:B5"/>
    <mergeCell ref="C4:O4"/>
    <mergeCell ref="P4:Q4"/>
    <mergeCell ref="Q28:Q29"/>
    <mergeCell ref="P44:Q44"/>
    <mergeCell ref="P55:P56"/>
    <mergeCell ref="Q55:Q56"/>
    <mergeCell ref="M28:M29"/>
    <mergeCell ref="C44:O44"/>
    <mergeCell ref="O28:O29"/>
    <mergeCell ref="N28:N29"/>
    <mergeCell ref="J28:J29"/>
    <mergeCell ref="A87:A88"/>
    <mergeCell ref="I28:I29"/>
    <mergeCell ref="H28:H29"/>
    <mergeCell ref="G28:G29"/>
    <mergeCell ref="F28:F29"/>
    <mergeCell ref="E28:E29"/>
    <mergeCell ref="D28:D29"/>
    <mergeCell ref="C28:C29"/>
    <mergeCell ref="B28:B29"/>
    <mergeCell ref="A32:A42"/>
    <mergeCell ref="B44:B45"/>
    <mergeCell ref="B55:B56"/>
    <mergeCell ref="A59:A74"/>
    <mergeCell ref="A75:A81"/>
    <mergeCell ref="A82:A86"/>
    <mergeCell ref="A46:A58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00"/>
  <sheetViews>
    <sheetView topLeftCell="A83" zoomScale="90" zoomScaleNormal="90" workbookViewId="0">
      <selection activeCell="J90" sqref="J90"/>
    </sheetView>
  </sheetViews>
  <sheetFormatPr defaultRowHeight="15" x14ac:dyDescent="0.25"/>
  <cols>
    <col min="1" max="1" width="3.7109375" customWidth="1"/>
    <col min="2" max="2" width="37" customWidth="1"/>
    <col min="3" max="3" width="11.5703125" customWidth="1"/>
    <col min="19" max="19" width="16.5703125" customWidth="1"/>
    <col min="20" max="20" width="17.42578125" customWidth="1"/>
  </cols>
  <sheetData>
    <row r="1" spans="1:20" ht="18" x14ac:dyDescent="0.25">
      <c r="A1" s="516" t="s">
        <v>275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</row>
    <row r="2" spans="1:20" ht="19.5" customHeight="1" x14ac:dyDescent="0.35">
      <c r="Q2" s="483"/>
      <c r="R2" s="483"/>
    </row>
    <row r="3" spans="1:20" ht="22.5" customHeight="1" thickBot="1" x14ac:dyDescent="0.3">
      <c r="B3" s="604" t="s">
        <v>576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</row>
    <row r="4" spans="1:20" ht="25.5" customHeight="1" thickBot="1" x14ac:dyDescent="0.3">
      <c r="A4" s="557"/>
      <c r="B4" s="521" t="s">
        <v>1</v>
      </c>
      <c r="C4" s="606" t="s">
        <v>2</v>
      </c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7"/>
      <c r="R4" s="608"/>
      <c r="S4" s="580" t="s">
        <v>547</v>
      </c>
      <c r="T4" s="581"/>
    </row>
    <row r="5" spans="1:20" ht="15.75" thickBot="1" x14ac:dyDescent="0.3">
      <c r="A5" s="558"/>
      <c r="B5" s="522"/>
      <c r="C5" s="280">
        <v>0.3</v>
      </c>
      <c r="D5" s="230">
        <v>0.4</v>
      </c>
      <c r="E5" s="230">
        <v>0.5</v>
      </c>
      <c r="F5" s="230">
        <v>0.6</v>
      </c>
      <c r="G5" s="230">
        <v>0.7</v>
      </c>
      <c r="H5" s="230">
        <v>0.8</v>
      </c>
      <c r="I5" s="230">
        <v>0.9</v>
      </c>
      <c r="J5" s="230">
        <v>1</v>
      </c>
      <c r="K5" s="230">
        <v>1.1000000000000001</v>
      </c>
      <c r="L5" s="230">
        <v>1.2</v>
      </c>
      <c r="M5" s="230">
        <v>1.3</v>
      </c>
      <c r="N5" s="230">
        <v>1.4</v>
      </c>
      <c r="O5" s="230">
        <v>1.5</v>
      </c>
      <c r="P5" s="230">
        <v>1.6</v>
      </c>
      <c r="Q5" s="230">
        <v>1.7</v>
      </c>
      <c r="R5" s="231">
        <v>1.8</v>
      </c>
      <c r="S5" s="273" t="s">
        <v>463</v>
      </c>
      <c r="T5" s="266" t="s">
        <v>548</v>
      </c>
    </row>
    <row r="6" spans="1:20" ht="32.25" thickBot="1" x14ac:dyDescent="0.3">
      <c r="A6" s="281">
        <v>0</v>
      </c>
      <c r="B6" s="283" t="s">
        <v>543</v>
      </c>
      <c r="C6" s="282">
        <f>J6*0.3</f>
        <v>438.3</v>
      </c>
      <c r="D6" s="149">
        <f>J6*0.4</f>
        <v>584.4</v>
      </c>
      <c r="E6" s="149">
        <f>J6*0.5</f>
        <v>730.5</v>
      </c>
      <c r="F6" s="149">
        <f>J6*0.6</f>
        <v>876.6</v>
      </c>
      <c r="G6" s="149">
        <f>J6*0.7</f>
        <v>1022.6999999999999</v>
      </c>
      <c r="H6" s="149">
        <f>J6*0.8</f>
        <v>1168.8</v>
      </c>
      <c r="I6" s="149">
        <f>J6*0.9</f>
        <v>1314.9</v>
      </c>
      <c r="J6" s="378">
        <v>1461</v>
      </c>
      <c r="K6" s="149">
        <f>J6*1.1</f>
        <v>1607.1000000000001</v>
      </c>
      <c r="L6" s="149">
        <f>J6*1.2</f>
        <v>1753.2</v>
      </c>
      <c r="M6" s="149">
        <f>J6*1.3</f>
        <v>1899.3</v>
      </c>
      <c r="N6" s="149">
        <f>J6*1.4</f>
        <v>2045.3999999999999</v>
      </c>
      <c r="O6" s="149">
        <f>J6*1.5</f>
        <v>2191.5</v>
      </c>
      <c r="P6" s="149">
        <f>J6*1.6</f>
        <v>2337.6</v>
      </c>
      <c r="Q6" s="149">
        <f>J6*1.7</f>
        <v>2483.6999999999998</v>
      </c>
      <c r="R6" s="150">
        <f>J6*1.8</f>
        <v>2629.8</v>
      </c>
      <c r="S6" s="274" t="s">
        <v>519</v>
      </c>
      <c r="T6" s="268" t="s">
        <v>520</v>
      </c>
    </row>
    <row r="7" spans="1:20" ht="15.75" x14ac:dyDescent="0.25">
      <c r="A7" s="590">
        <v>1</v>
      </c>
      <c r="B7" s="141" t="s">
        <v>325</v>
      </c>
      <c r="C7" s="131">
        <f t="shared" ref="C7:C85" si="0">J7*0.3</f>
        <v>501.9</v>
      </c>
      <c r="D7" s="131">
        <f t="shared" ref="D7:D85" si="1">J7*0.4</f>
        <v>669.2</v>
      </c>
      <c r="E7" s="131">
        <f t="shared" ref="E7:E85" si="2">J7*0.5</f>
        <v>836.5</v>
      </c>
      <c r="F7" s="131">
        <f t="shared" ref="F7:F85" si="3">J7*0.6</f>
        <v>1003.8</v>
      </c>
      <c r="G7" s="131">
        <f t="shared" ref="G7:G85" si="4">J7*0.7</f>
        <v>1171.0999999999999</v>
      </c>
      <c r="H7" s="131">
        <f>J7*0.8</f>
        <v>1338.4</v>
      </c>
      <c r="I7" s="131">
        <f t="shared" ref="I7:I84" si="5">J7*0.9</f>
        <v>1505.7</v>
      </c>
      <c r="J7" s="131">
        <v>1673</v>
      </c>
      <c r="K7" s="131">
        <f t="shared" ref="K7:K85" si="6">J7*1.1</f>
        <v>1840.3000000000002</v>
      </c>
      <c r="L7" s="131">
        <f t="shared" ref="L7:L85" si="7">J7*1.2</f>
        <v>2007.6</v>
      </c>
      <c r="M7" s="131">
        <f t="shared" ref="M7:M85" si="8">J7*1.3</f>
        <v>2174.9</v>
      </c>
      <c r="N7" s="131">
        <f t="shared" ref="N7:N85" si="9">J7*1.4</f>
        <v>2342.1999999999998</v>
      </c>
      <c r="O7" s="131">
        <f t="shared" ref="O7:O85" si="10">J7*1.5</f>
        <v>2509.5</v>
      </c>
      <c r="P7" s="131">
        <f>J7*1.6</f>
        <v>2676.8</v>
      </c>
      <c r="Q7" s="131">
        <f>J7*1.7</f>
        <v>2844.1</v>
      </c>
      <c r="R7" s="132">
        <f>J7*1.8</f>
        <v>3011.4</v>
      </c>
      <c r="S7" s="275" t="s">
        <v>519</v>
      </c>
      <c r="T7" s="269" t="s">
        <v>520</v>
      </c>
    </row>
    <row r="8" spans="1:20" ht="15.75" x14ac:dyDescent="0.25">
      <c r="A8" s="591"/>
      <c r="B8" s="135" t="s">
        <v>326</v>
      </c>
      <c r="C8" s="236">
        <f t="shared" si="0"/>
        <v>501.9</v>
      </c>
      <c r="D8" s="236">
        <f t="shared" si="1"/>
        <v>669.2</v>
      </c>
      <c r="E8" s="236">
        <f t="shared" si="2"/>
        <v>836.5</v>
      </c>
      <c r="F8" s="236">
        <f t="shared" si="3"/>
        <v>1003.8</v>
      </c>
      <c r="G8" s="236">
        <f t="shared" si="4"/>
        <v>1171.0999999999999</v>
      </c>
      <c r="H8" s="236">
        <f t="shared" ref="H8:H14" si="11">J8*0.8</f>
        <v>1338.4</v>
      </c>
      <c r="I8" s="236">
        <f t="shared" si="5"/>
        <v>1505.7</v>
      </c>
      <c r="J8" s="379">
        <v>1673</v>
      </c>
      <c r="K8" s="236">
        <f t="shared" si="6"/>
        <v>1840.3000000000002</v>
      </c>
      <c r="L8" s="236">
        <f t="shared" si="7"/>
        <v>2007.6</v>
      </c>
      <c r="M8" s="236">
        <f t="shared" si="8"/>
        <v>2174.9</v>
      </c>
      <c r="N8" s="236">
        <f t="shared" si="9"/>
        <v>2342.1999999999998</v>
      </c>
      <c r="O8" s="236">
        <f t="shared" si="10"/>
        <v>2509.5</v>
      </c>
      <c r="P8" s="236">
        <f t="shared" ref="P8:P14" si="12">J8*1.6</f>
        <v>2676.8</v>
      </c>
      <c r="Q8" s="236">
        <f t="shared" ref="Q8:Q14" si="13">J8*1.7</f>
        <v>2844.1</v>
      </c>
      <c r="R8" s="119">
        <f t="shared" ref="R8:R14" si="14">J8*1.8</f>
        <v>3011.4</v>
      </c>
      <c r="S8" s="276" t="s">
        <v>519</v>
      </c>
      <c r="T8" s="270" t="s">
        <v>520</v>
      </c>
    </row>
    <row r="9" spans="1:20" ht="15.75" x14ac:dyDescent="0.25">
      <c r="A9" s="591"/>
      <c r="B9" s="135" t="s">
        <v>285</v>
      </c>
      <c r="C9" s="236">
        <f t="shared" si="0"/>
        <v>501.9</v>
      </c>
      <c r="D9" s="236">
        <f t="shared" si="1"/>
        <v>669.2</v>
      </c>
      <c r="E9" s="236">
        <f t="shared" si="2"/>
        <v>836.5</v>
      </c>
      <c r="F9" s="236">
        <f t="shared" si="3"/>
        <v>1003.8</v>
      </c>
      <c r="G9" s="236">
        <f t="shared" si="4"/>
        <v>1171.0999999999999</v>
      </c>
      <c r="H9" s="236">
        <f t="shared" si="11"/>
        <v>1338.4</v>
      </c>
      <c r="I9" s="236">
        <f t="shared" si="5"/>
        <v>1505.7</v>
      </c>
      <c r="J9" s="391">
        <v>1673</v>
      </c>
      <c r="K9" s="236">
        <f t="shared" si="6"/>
        <v>1840.3000000000002</v>
      </c>
      <c r="L9" s="236">
        <f t="shared" si="7"/>
        <v>2007.6</v>
      </c>
      <c r="M9" s="236">
        <f t="shared" si="8"/>
        <v>2174.9</v>
      </c>
      <c r="N9" s="236">
        <f t="shared" si="9"/>
        <v>2342.1999999999998</v>
      </c>
      <c r="O9" s="236">
        <f t="shared" si="10"/>
        <v>2509.5</v>
      </c>
      <c r="P9" s="236">
        <f t="shared" si="12"/>
        <v>2676.8</v>
      </c>
      <c r="Q9" s="236">
        <f t="shared" si="13"/>
        <v>2844.1</v>
      </c>
      <c r="R9" s="119">
        <f t="shared" si="14"/>
        <v>3011.4</v>
      </c>
      <c r="S9" s="276" t="s">
        <v>519</v>
      </c>
      <c r="T9" s="270" t="s">
        <v>521</v>
      </c>
    </row>
    <row r="10" spans="1:20" ht="15.75" x14ac:dyDescent="0.25">
      <c r="A10" s="591"/>
      <c r="B10" s="135" t="s">
        <v>286</v>
      </c>
      <c r="C10" s="236">
        <f t="shared" si="0"/>
        <v>501.9</v>
      </c>
      <c r="D10" s="236">
        <f t="shared" si="1"/>
        <v>669.2</v>
      </c>
      <c r="E10" s="236">
        <f t="shared" si="2"/>
        <v>836.5</v>
      </c>
      <c r="F10" s="236">
        <f t="shared" si="3"/>
        <v>1003.8</v>
      </c>
      <c r="G10" s="236">
        <f t="shared" si="4"/>
        <v>1171.0999999999999</v>
      </c>
      <c r="H10" s="236">
        <f t="shared" si="11"/>
        <v>1338.4</v>
      </c>
      <c r="I10" s="236">
        <f t="shared" si="5"/>
        <v>1505.7</v>
      </c>
      <c r="J10" s="391">
        <v>1673</v>
      </c>
      <c r="K10" s="236">
        <f t="shared" si="6"/>
        <v>1840.3000000000002</v>
      </c>
      <c r="L10" s="236">
        <f t="shared" si="7"/>
        <v>2007.6</v>
      </c>
      <c r="M10" s="236">
        <f t="shared" si="8"/>
        <v>2174.9</v>
      </c>
      <c r="N10" s="236">
        <f t="shared" si="9"/>
        <v>2342.1999999999998</v>
      </c>
      <c r="O10" s="236">
        <f t="shared" si="10"/>
        <v>2509.5</v>
      </c>
      <c r="P10" s="236">
        <f t="shared" si="12"/>
        <v>2676.8</v>
      </c>
      <c r="Q10" s="236">
        <f t="shared" si="13"/>
        <v>2844.1</v>
      </c>
      <c r="R10" s="119">
        <f t="shared" si="14"/>
        <v>3011.4</v>
      </c>
      <c r="S10" s="276" t="s">
        <v>519</v>
      </c>
      <c r="T10" s="270" t="s">
        <v>520</v>
      </c>
    </row>
    <row r="11" spans="1:20" ht="15.75" x14ac:dyDescent="0.25">
      <c r="A11" s="591"/>
      <c r="B11" s="135" t="s">
        <v>327</v>
      </c>
      <c r="C11" s="236">
        <f t="shared" si="0"/>
        <v>501.9</v>
      </c>
      <c r="D11" s="236">
        <f t="shared" si="1"/>
        <v>669.2</v>
      </c>
      <c r="E11" s="236">
        <f t="shared" si="2"/>
        <v>836.5</v>
      </c>
      <c r="F11" s="236">
        <f t="shared" si="3"/>
        <v>1003.8</v>
      </c>
      <c r="G11" s="236">
        <f t="shared" si="4"/>
        <v>1171.0999999999999</v>
      </c>
      <c r="H11" s="236">
        <f t="shared" si="11"/>
        <v>1338.4</v>
      </c>
      <c r="I11" s="236">
        <f t="shared" si="5"/>
        <v>1505.7</v>
      </c>
      <c r="J11" s="391">
        <v>1673</v>
      </c>
      <c r="K11" s="236">
        <f t="shared" si="6"/>
        <v>1840.3000000000002</v>
      </c>
      <c r="L11" s="236">
        <f t="shared" si="7"/>
        <v>2007.6</v>
      </c>
      <c r="M11" s="236">
        <f t="shared" si="8"/>
        <v>2174.9</v>
      </c>
      <c r="N11" s="236">
        <f t="shared" si="9"/>
        <v>2342.1999999999998</v>
      </c>
      <c r="O11" s="236">
        <f t="shared" si="10"/>
        <v>2509.5</v>
      </c>
      <c r="P11" s="236">
        <f t="shared" si="12"/>
        <v>2676.8</v>
      </c>
      <c r="Q11" s="236">
        <f t="shared" si="13"/>
        <v>2844.1</v>
      </c>
      <c r="R11" s="119">
        <f t="shared" si="14"/>
        <v>3011.4</v>
      </c>
      <c r="S11" s="276" t="s">
        <v>519</v>
      </c>
      <c r="T11" s="270" t="s">
        <v>520</v>
      </c>
    </row>
    <row r="12" spans="1:20" ht="15.75" x14ac:dyDescent="0.25">
      <c r="A12" s="591"/>
      <c r="B12" s="135" t="s">
        <v>459</v>
      </c>
      <c r="C12" s="236">
        <f t="shared" si="0"/>
        <v>501.9</v>
      </c>
      <c r="D12" s="236">
        <f t="shared" si="1"/>
        <v>669.2</v>
      </c>
      <c r="E12" s="236">
        <f t="shared" si="2"/>
        <v>836.5</v>
      </c>
      <c r="F12" s="236">
        <f t="shared" si="3"/>
        <v>1003.8</v>
      </c>
      <c r="G12" s="236">
        <f t="shared" si="4"/>
        <v>1171.0999999999999</v>
      </c>
      <c r="H12" s="236">
        <f t="shared" si="11"/>
        <v>1338.4</v>
      </c>
      <c r="I12" s="236">
        <f t="shared" si="5"/>
        <v>1505.7</v>
      </c>
      <c r="J12" s="391">
        <v>1673</v>
      </c>
      <c r="K12" s="236">
        <f t="shared" si="6"/>
        <v>1840.3000000000002</v>
      </c>
      <c r="L12" s="236">
        <f t="shared" si="7"/>
        <v>2007.6</v>
      </c>
      <c r="M12" s="236">
        <f t="shared" si="8"/>
        <v>2174.9</v>
      </c>
      <c r="N12" s="236">
        <f t="shared" si="9"/>
        <v>2342.1999999999998</v>
      </c>
      <c r="O12" s="236">
        <f t="shared" si="10"/>
        <v>2509.5</v>
      </c>
      <c r="P12" s="236">
        <f t="shared" si="12"/>
        <v>2676.8</v>
      </c>
      <c r="Q12" s="236">
        <f t="shared" si="13"/>
        <v>2844.1</v>
      </c>
      <c r="R12" s="119">
        <f t="shared" si="14"/>
        <v>3011.4</v>
      </c>
      <c r="S12" s="276" t="s">
        <v>519</v>
      </c>
      <c r="T12" s="270" t="s">
        <v>520</v>
      </c>
    </row>
    <row r="13" spans="1:20" ht="15.75" x14ac:dyDescent="0.25">
      <c r="A13" s="591"/>
      <c r="B13" s="135" t="s">
        <v>328</v>
      </c>
      <c r="C13" s="236">
        <f t="shared" si="0"/>
        <v>501.9</v>
      </c>
      <c r="D13" s="236">
        <f t="shared" si="1"/>
        <v>669.2</v>
      </c>
      <c r="E13" s="236">
        <f t="shared" si="2"/>
        <v>836.5</v>
      </c>
      <c r="F13" s="236">
        <f t="shared" si="3"/>
        <v>1003.8</v>
      </c>
      <c r="G13" s="236">
        <f t="shared" si="4"/>
        <v>1171.0999999999999</v>
      </c>
      <c r="H13" s="236">
        <f t="shared" si="11"/>
        <v>1338.4</v>
      </c>
      <c r="I13" s="236">
        <f t="shared" si="5"/>
        <v>1505.7</v>
      </c>
      <c r="J13" s="391">
        <v>1673</v>
      </c>
      <c r="K13" s="236">
        <f t="shared" si="6"/>
        <v>1840.3000000000002</v>
      </c>
      <c r="L13" s="236">
        <f t="shared" si="7"/>
        <v>2007.6</v>
      </c>
      <c r="M13" s="236">
        <f t="shared" si="8"/>
        <v>2174.9</v>
      </c>
      <c r="N13" s="236">
        <f t="shared" si="9"/>
        <v>2342.1999999999998</v>
      </c>
      <c r="O13" s="236">
        <f t="shared" si="10"/>
        <v>2509.5</v>
      </c>
      <c r="P13" s="236">
        <f t="shared" si="12"/>
        <v>2676.8</v>
      </c>
      <c r="Q13" s="236">
        <f t="shared" si="13"/>
        <v>2844.1</v>
      </c>
      <c r="R13" s="119">
        <f t="shared" si="14"/>
        <v>3011.4</v>
      </c>
      <c r="S13" s="276" t="s">
        <v>522</v>
      </c>
      <c r="T13" s="270" t="s">
        <v>523</v>
      </c>
    </row>
    <row r="14" spans="1:20" ht="15.75" x14ac:dyDescent="0.25">
      <c r="A14" s="591"/>
      <c r="B14" s="135" t="s">
        <v>3</v>
      </c>
      <c r="C14" s="236">
        <f t="shared" si="0"/>
        <v>501.9</v>
      </c>
      <c r="D14" s="236">
        <f t="shared" si="1"/>
        <v>669.2</v>
      </c>
      <c r="E14" s="236">
        <f t="shared" si="2"/>
        <v>836.5</v>
      </c>
      <c r="F14" s="236">
        <f t="shared" si="3"/>
        <v>1003.8</v>
      </c>
      <c r="G14" s="236">
        <f t="shared" si="4"/>
        <v>1171.0999999999999</v>
      </c>
      <c r="H14" s="236">
        <f t="shared" si="11"/>
        <v>1338.4</v>
      </c>
      <c r="I14" s="236">
        <f t="shared" si="5"/>
        <v>1505.7</v>
      </c>
      <c r="J14" s="391">
        <v>1673</v>
      </c>
      <c r="K14" s="236">
        <f t="shared" si="6"/>
        <v>1840.3000000000002</v>
      </c>
      <c r="L14" s="236">
        <f t="shared" si="7"/>
        <v>2007.6</v>
      </c>
      <c r="M14" s="236">
        <f t="shared" si="8"/>
        <v>2174.9</v>
      </c>
      <c r="N14" s="236">
        <f t="shared" si="9"/>
        <v>2342.1999999999998</v>
      </c>
      <c r="O14" s="236">
        <f t="shared" si="10"/>
        <v>2509.5</v>
      </c>
      <c r="P14" s="236">
        <f t="shared" si="12"/>
        <v>2676.8</v>
      </c>
      <c r="Q14" s="236">
        <f t="shared" si="13"/>
        <v>2844.1</v>
      </c>
      <c r="R14" s="119">
        <f t="shared" si="14"/>
        <v>3011.4</v>
      </c>
      <c r="S14" s="276" t="s">
        <v>519</v>
      </c>
      <c r="T14" s="270" t="s">
        <v>520</v>
      </c>
    </row>
    <row r="15" spans="1:20" ht="16.5" thickBot="1" x14ac:dyDescent="0.3">
      <c r="A15" s="592"/>
      <c r="B15" s="142" t="s">
        <v>4</v>
      </c>
      <c r="C15" s="138">
        <f t="shared" si="0"/>
        <v>501.9</v>
      </c>
      <c r="D15" s="138">
        <f t="shared" si="1"/>
        <v>669.2</v>
      </c>
      <c r="E15" s="138">
        <f t="shared" si="2"/>
        <v>836.5</v>
      </c>
      <c r="F15" s="138">
        <f t="shared" si="3"/>
        <v>1003.8</v>
      </c>
      <c r="G15" s="138">
        <f t="shared" si="4"/>
        <v>1171.0999999999999</v>
      </c>
      <c r="H15" s="138">
        <f t="shared" ref="H15:H85" si="15">J15*0.8</f>
        <v>1338.4</v>
      </c>
      <c r="I15" s="138">
        <f t="shared" si="5"/>
        <v>1505.7</v>
      </c>
      <c r="J15" s="391">
        <v>1673</v>
      </c>
      <c r="K15" s="138">
        <f t="shared" si="6"/>
        <v>1840.3000000000002</v>
      </c>
      <c r="L15" s="138">
        <f t="shared" si="7"/>
        <v>2007.6</v>
      </c>
      <c r="M15" s="138">
        <f t="shared" si="8"/>
        <v>2174.9</v>
      </c>
      <c r="N15" s="138">
        <f t="shared" si="9"/>
        <v>2342.1999999999998</v>
      </c>
      <c r="O15" s="138">
        <f t="shared" si="10"/>
        <v>2509.5</v>
      </c>
      <c r="P15" s="138">
        <f t="shared" ref="P15:P29" si="16">J15*1.6</f>
        <v>2676.8</v>
      </c>
      <c r="Q15" s="138">
        <f t="shared" ref="Q15:Q29" si="17">J15*1.7</f>
        <v>2844.1</v>
      </c>
      <c r="R15" s="139">
        <f t="shared" ref="R15:R29" si="18">J15*1.8</f>
        <v>3011.4</v>
      </c>
      <c r="S15" s="277" t="s">
        <v>524</v>
      </c>
      <c r="T15" s="271" t="s">
        <v>525</v>
      </c>
    </row>
    <row r="16" spans="1:20" ht="15.75" customHeight="1" x14ac:dyDescent="0.25">
      <c r="A16" s="598">
        <v>2</v>
      </c>
      <c r="B16" s="141" t="s">
        <v>289</v>
      </c>
      <c r="C16" s="131">
        <f t="shared" si="0"/>
        <v>661.8</v>
      </c>
      <c r="D16" s="131">
        <f t="shared" si="1"/>
        <v>882.40000000000009</v>
      </c>
      <c r="E16" s="131">
        <f t="shared" si="2"/>
        <v>1103</v>
      </c>
      <c r="F16" s="131">
        <f t="shared" si="3"/>
        <v>1323.6</v>
      </c>
      <c r="G16" s="131">
        <f t="shared" si="4"/>
        <v>1544.1999999999998</v>
      </c>
      <c r="H16" s="131">
        <f t="shared" si="15"/>
        <v>1764.8000000000002</v>
      </c>
      <c r="I16" s="131">
        <f t="shared" si="5"/>
        <v>1985.4</v>
      </c>
      <c r="J16" s="131">
        <v>2206</v>
      </c>
      <c r="K16" s="131">
        <f t="shared" si="6"/>
        <v>2426.6000000000004</v>
      </c>
      <c r="L16" s="131">
        <f t="shared" si="7"/>
        <v>2647.2</v>
      </c>
      <c r="M16" s="131">
        <f t="shared" si="8"/>
        <v>2867.8</v>
      </c>
      <c r="N16" s="131">
        <f t="shared" si="9"/>
        <v>3088.3999999999996</v>
      </c>
      <c r="O16" s="131">
        <f t="shared" si="10"/>
        <v>3309</v>
      </c>
      <c r="P16" s="131">
        <f t="shared" si="16"/>
        <v>3529.6000000000004</v>
      </c>
      <c r="Q16" s="131">
        <f t="shared" si="17"/>
        <v>3750.2</v>
      </c>
      <c r="R16" s="132">
        <f t="shared" si="18"/>
        <v>3970.8</v>
      </c>
      <c r="S16" s="275" t="s">
        <v>519</v>
      </c>
      <c r="T16" s="269" t="s">
        <v>520</v>
      </c>
    </row>
    <row r="17" spans="1:20" ht="15.75" customHeight="1" x14ac:dyDescent="0.25">
      <c r="A17" s="599"/>
      <c r="B17" s="135" t="s">
        <v>500</v>
      </c>
      <c r="C17" s="236">
        <f t="shared" si="0"/>
        <v>661.8</v>
      </c>
      <c r="D17" s="236">
        <f t="shared" si="1"/>
        <v>882.40000000000009</v>
      </c>
      <c r="E17" s="236">
        <f t="shared" si="2"/>
        <v>1103</v>
      </c>
      <c r="F17" s="236">
        <f t="shared" si="3"/>
        <v>1323.6</v>
      </c>
      <c r="G17" s="236">
        <f t="shared" si="4"/>
        <v>1544.1999999999998</v>
      </c>
      <c r="H17" s="236">
        <f t="shared" si="15"/>
        <v>1764.8000000000002</v>
      </c>
      <c r="I17" s="236">
        <f t="shared" si="5"/>
        <v>1985.4</v>
      </c>
      <c r="J17" s="379">
        <v>2206</v>
      </c>
      <c r="K17" s="236">
        <f t="shared" si="6"/>
        <v>2426.6000000000004</v>
      </c>
      <c r="L17" s="236">
        <f t="shared" si="7"/>
        <v>2647.2</v>
      </c>
      <c r="M17" s="236">
        <f t="shared" si="8"/>
        <v>2867.8</v>
      </c>
      <c r="N17" s="236">
        <f t="shared" si="9"/>
        <v>3088.3999999999996</v>
      </c>
      <c r="O17" s="236">
        <f t="shared" si="10"/>
        <v>3309</v>
      </c>
      <c r="P17" s="236">
        <f t="shared" si="16"/>
        <v>3529.6000000000004</v>
      </c>
      <c r="Q17" s="236">
        <f t="shared" si="17"/>
        <v>3750.2</v>
      </c>
      <c r="R17" s="119">
        <f t="shared" si="18"/>
        <v>3970.8</v>
      </c>
      <c r="S17" s="276" t="s">
        <v>526</v>
      </c>
      <c r="T17" s="270" t="s">
        <v>527</v>
      </c>
    </row>
    <row r="18" spans="1:20" ht="15.75" customHeight="1" x14ac:dyDescent="0.25">
      <c r="A18" s="599"/>
      <c r="B18" s="135" t="s">
        <v>501</v>
      </c>
      <c r="C18" s="236">
        <f t="shared" si="0"/>
        <v>661.8</v>
      </c>
      <c r="D18" s="236">
        <f t="shared" si="1"/>
        <v>882.40000000000009</v>
      </c>
      <c r="E18" s="236">
        <f t="shared" si="2"/>
        <v>1103</v>
      </c>
      <c r="F18" s="236">
        <f t="shared" si="3"/>
        <v>1323.6</v>
      </c>
      <c r="G18" s="236">
        <f t="shared" si="4"/>
        <v>1544.1999999999998</v>
      </c>
      <c r="H18" s="236">
        <f t="shared" si="15"/>
        <v>1764.8000000000002</v>
      </c>
      <c r="I18" s="236">
        <f t="shared" si="5"/>
        <v>1985.4</v>
      </c>
      <c r="J18" s="391">
        <v>2206</v>
      </c>
      <c r="K18" s="236">
        <f t="shared" si="6"/>
        <v>2426.6000000000004</v>
      </c>
      <c r="L18" s="236">
        <f t="shared" si="7"/>
        <v>2647.2</v>
      </c>
      <c r="M18" s="236">
        <f t="shared" si="8"/>
        <v>2867.8</v>
      </c>
      <c r="N18" s="236">
        <f t="shared" si="9"/>
        <v>3088.3999999999996</v>
      </c>
      <c r="O18" s="236">
        <f t="shared" si="10"/>
        <v>3309</v>
      </c>
      <c r="P18" s="236">
        <f t="shared" si="16"/>
        <v>3529.6000000000004</v>
      </c>
      <c r="Q18" s="236">
        <f t="shared" si="17"/>
        <v>3750.2</v>
      </c>
      <c r="R18" s="119">
        <f t="shared" si="18"/>
        <v>3970.8</v>
      </c>
      <c r="S18" s="276" t="s">
        <v>519</v>
      </c>
      <c r="T18" s="270" t="s">
        <v>520</v>
      </c>
    </row>
    <row r="19" spans="1:20" ht="15.75" customHeight="1" x14ac:dyDescent="0.25">
      <c r="A19" s="599"/>
      <c r="B19" s="135" t="s">
        <v>460</v>
      </c>
      <c r="C19" s="236">
        <f t="shared" si="0"/>
        <v>661.8</v>
      </c>
      <c r="D19" s="236">
        <f t="shared" si="1"/>
        <v>882.40000000000009</v>
      </c>
      <c r="E19" s="236">
        <f t="shared" si="2"/>
        <v>1103</v>
      </c>
      <c r="F19" s="236">
        <f t="shared" si="3"/>
        <v>1323.6</v>
      </c>
      <c r="G19" s="236">
        <f t="shared" si="4"/>
        <v>1544.1999999999998</v>
      </c>
      <c r="H19" s="236">
        <f t="shared" si="15"/>
        <v>1764.8000000000002</v>
      </c>
      <c r="I19" s="236">
        <f t="shared" si="5"/>
        <v>1985.4</v>
      </c>
      <c r="J19" s="391">
        <v>2206</v>
      </c>
      <c r="K19" s="236">
        <f t="shared" si="6"/>
        <v>2426.6000000000004</v>
      </c>
      <c r="L19" s="236">
        <f t="shared" si="7"/>
        <v>2647.2</v>
      </c>
      <c r="M19" s="236">
        <f t="shared" si="8"/>
        <v>2867.8</v>
      </c>
      <c r="N19" s="236">
        <f t="shared" si="9"/>
        <v>3088.3999999999996</v>
      </c>
      <c r="O19" s="236">
        <f t="shared" si="10"/>
        <v>3309</v>
      </c>
      <c r="P19" s="236">
        <f t="shared" si="16"/>
        <v>3529.6000000000004</v>
      </c>
      <c r="Q19" s="236">
        <f t="shared" si="17"/>
        <v>3750.2</v>
      </c>
      <c r="R19" s="119">
        <f t="shared" si="18"/>
        <v>3970.8</v>
      </c>
      <c r="S19" s="276" t="s">
        <v>519</v>
      </c>
      <c r="T19" s="270" t="s">
        <v>520</v>
      </c>
    </row>
    <row r="20" spans="1:20" ht="15.75" customHeight="1" x14ac:dyDescent="0.25">
      <c r="A20" s="599"/>
      <c r="B20" s="135" t="s">
        <v>291</v>
      </c>
      <c r="C20" s="236">
        <f t="shared" si="0"/>
        <v>661.8</v>
      </c>
      <c r="D20" s="236">
        <f t="shared" si="1"/>
        <v>882.40000000000009</v>
      </c>
      <c r="E20" s="236">
        <f t="shared" si="2"/>
        <v>1103</v>
      </c>
      <c r="F20" s="236">
        <f t="shared" si="3"/>
        <v>1323.6</v>
      </c>
      <c r="G20" s="236">
        <f t="shared" si="4"/>
        <v>1544.1999999999998</v>
      </c>
      <c r="H20" s="236">
        <f t="shared" si="15"/>
        <v>1764.8000000000002</v>
      </c>
      <c r="I20" s="236">
        <f t="shared" si="5"/>
        <v>1985.4</v>
      </c>
      <c r="J20" s="391">
        <v>2206</v>
      </c>
      <c r="K20" s="236">
        <f t="shared" si="6"/>
        <v>2426.6000000000004</v>
      </c>
      <c r="L20" s="236">
        <f t="shared" si="7"/>
        <v>2647.2</v>
      </c>
      <c r="M20" s="236">
        <f t="shared" si="8"/>
        <v>2867.8</v>
      </c>
      <c r="N20" s="236">
        <f t="shared" si="9"/>
        <v>3088.3999999999996</v>
      </c>
      <c r="O20" s="236">
        <f t="shared" si="10"/>
        <v>3309</v>
      </c>
      <c r="P20" s="236">
        <f t="shared" si="16"/>
        <v>3529.6000000000004</v>
      </c>
      <c r="Q20" s="236">
        <f t="shared" si="17"/>
        <v>3750.2</v>
      </c>
      <c r="R20" s="119">
        <f t="shared" si="18"/>
        <v>3970.8</v>
      </c>
      <c r="S20" s="276" t="s">
        <v>519</v>
      </c>
      <c r="T20" s="270" t="s">
        <v>520</v>
      </c>
    </row>
    <row r="21" spans="1:20" ht="15.75" customHeight="1" x14ac:dyDescent="0.25">
      <c r="A21" s="599"/>
      <c r="B21" s="135" t="s">
        <v>292</v>
      </c>
      <c r="C21" s="236">
        <f t="shared" si="0"/>
        <v>661.8</v>
      </c>
      <c r="D21" s="236">
        <f t="shared" si="1"/>
        <v>882.40000000000009</v>
      </c>
      <c r="E21" s="236">
        <f t="shared" si="2"/>
        <v>1103</v>
      </c>
      <c r="F21" s="236">
        <f t="shared" si="3"/>
        <v>1323.6</v>
      </c>
      <c r="G21" s="236">
        <f t="shared" si="4"/>
        <v>1544.1999999999998</v>
      </c>
      <c r="H21" s="236">
        <f t="shared" si="15"/>
        <v>1764.8000000000002</v>
      </c>
      <c r="I21" s="236">
        <f t="shared" si="5"/>
        <v>1985.4</v>
      </c>
      <c r="J21" s="391">
        <v>2206</v>
      </c>
      <c r="K21" s="236">
        <f t="shared" si="6"/>
        <v>2426.6000000000004</v>
      </c>
      <c r="L21" s="236">
        <f t="shared" si="7"/>
        <v>2647.2</v>
      </c>
      <c r="M21" s="236">
        <f t="shared" si="8"/>
        <v>2867.8</v>
      </c>
      <c r="N21" s="236">
        <f t="shared" si="9"/>
        <v>3088.3999999999996</v>
      </c>
      <c r="O21" s="236">
        <f t="shared" si="10"/>
        <v>3309</v>
      </c>
      <c r="P21" s="236">
        <f t="shared" si="16"/>
        <v>3529.6000000000004</v>
      </c>
      <c r="Q21" s="236">
        <f t="shared" si="17"/>
        <v>3750.2</v>
      </c>
      <c r="R21" s="119">
        <f t="shared" si="18"/>
        <v>3970.8</v>
      </c>
      <c r="S21" s="276" t="s">
        <v>519</v>
      </c>
      <c r="T21" s="270" t="s">
        <v>520</v>
      </c>
    </row>
    <row r="22" spans="1:20" ht="15.75" customHeight="1" x14ac:dyDescent="0.25">
      <c r="A22" s="599"/>
      <c r="B22" s="135" t="s">
        <v>5</v>
      </c>
      <c r="C22" s="236">
        <f t="shared" si="0"/>
        <v>661.8</v>
      </c>
      <c r="D22" s="236">
        <f t="shared" si="1"/>
        <v>882.40000000000009</v>
      </c>
      <c r="E22" s="236">
        <f t="shared" si="2"/>
        <v>1103</v>
      </c>
      <c r="F22" s="236">
        <f t="shared" si="3"/>
        <v>1323.6</v>
      </c>
      <c r="G22" s="236">
        <f t="shared" si="4"/>
        <v>1544.1999999999998</v>
      </c>
      <c r="H22" s="236">
        <f t="shared" si="15"/>
        <v>1764.8000000000002</v>
      </c>
      <c r="I22" s="236">
        <f t="shared" si="5"/>
        <v>1985.4</v>
      </c>
      <c r="J22" s="391">
        <v>2206</v>
      </c>
      <c r="K22" s="236">
        <f t="shared" si="6"/>
        <v>2426.6000000000004</v>
      </c>
      <c r="L22" s="236">
        <f t="shared" si="7"/>
        <v>2647.2</v>
      </c>
      <c r="M22" s="236">
        <f t="shared" si="8"/>
        <v>2867.8</v>
      </c>
      <c r="N22" s="236">
        <f t="shared" si="9"/>
        <v>3088.3999999999996</v>
      </c>
      <c r="O22" s="236">
        <f t="shared" si="10"/>
        <v>3309</v>
      </c>
      <c r="P22" s="236">
        <f t="shared" si="16"/>
        <v>3529.6000000000004</v>
      </c>
      <c r="Q22" s="236">
        <f t="shared" si="17"/>
        <v>3750.2</v>
      </c>
      <c r="R22" s="119">
        <f t="shared" si="18"/>
        <v>3970.8</v>
      </c>
      <c r="S22" s="276" t="s">
        <v>519</v>
      </c>
      <c r="T22" s="270" t="s">
        <v>520</v>
      </c>
    </row>
    <row r="23" spans="1:20" ht="15.75" x14ac:dyDescent="0.25">
      <c r="A23" s="599"/>
      <c r="B23" s="135" t="s">
        <v>293</v>
      </c>
      <c r="C23" s="236">
        <f t="shared" si="0"/>
        <v>661.8</v>
      </c>
      <c r="D23" s="236">
        <f t="shared" si="1"/>
        <v>882.40000000000009</v>
      </c>
      <c r="E23" s="236">
        <f t="shared" si="2"/>
        <v>1103</v>
      </c>
      <c r="F23" s="236">
        <f t="shared" si="3"/>
        <v>1323.6</v>
      </c>
      <c r="G23" s="236">
        <f t="shared" si="4"/>
        <v>1544.1999999999998</v>
      </c>
      <c r="H23" s="236">
        <f t="shared" si="15"/>
        <v>1764.8000000000002</v>
      </c>
      <c r="I23" s="236">
        <f t="shared" si="5"/>
        <v>1985.4</v>
      </c>
      <c r="J23" s="391">
        <v>2206</v>
      </c>
      <c r="K23" s="236">
        <f t="shared" si="6"/>
        <v>2426.6000000000004</v>
      </c>
      <c r="L23" s="236">
        <f t="shared" si="7"/>
        <v>2647.2</v>
      </c>
      <c r="M23" s="236">
        <f t="shared" si="8"/>
        <v>2867.8</v>
      </c>
      <c r="N23" s="236">
        <f t="shared" si="9"/>
        <v>3088.3999999999996</v>
      </c>
      <c r="O23" s="236">
        <f t="shared" si="10"/>
        <v>3309</v>
      </c>
      <c r="P23" s="236">
        <f t="shared" si="16"/>
        <v>3529.6000000000004</v>
      </c>
      <c r="Q23" s="236">
        <f t="shared" si="17"/>
        <v>3750.2</v>
      </c>
      <c r="R23" s="119">
        <f t="shared" si="18"/>
        <v>3970.8</v>
      </c>
      <c r="S23" s="276" t="s">
        <v>528</v>
      </c>
      <c r="T23" s="270" t="s">
        <v>529</v>
      </c>
    </row>
    <row r="24" spans="1:20" ht="15.75" x14ac:dyDescent="0.25">
      <c r="A24" s="599"/>
      <c r="B24" s="135" t="s">
        <v>502</v>
      </c>
      <c r="C24" s="236">
        <f t="shared" si="0"/>
        <v>661.8</v>
      </c>
      <c r="D24" s="236">
        <f t="shared" si="1"/>
        <v>882.40000000000009</v>
      </c>
      <c r="E24" s="236">
        <f t="shared" si="2"/>
        <v>1103</v>
      </c>
      <c r="F24" s="236">
        <f t="shared" si="3"/>
        <v>1323.6</v>
      </c>
      <c r="G24" s="236">
        <f t="shared" si="4"/>
        <v>1544.1999999999998</v>
      </c>
      <c r="H24" s="236">
        <f t="shared" si="15"/>
        <v>1764.8000000000002</v>
      </c>
      <c r="I24" s="236">
        <f t="shared" si="5"/>
        <v>1985.4</v>
      </c>
      <c r="J24" s="391">
        <v>2206</v>
      </c>
      <c r="K24" s="236">
        <f t="shared" si="6"/>
        <v>2426.6000000000004</v>
      </c>
      <c r="L24" s="236">
        <f t="shared" si="7"/>
        <v>2647.2</v>
      </c>
      <c r="M24" s="236">
        <f t="shared" si="8"/>
        <v>2867.8</v>
      </c>
      <c r="N24" s="236">
        <f t="shared" si="9"/>
        <v>3088.3999999999996</v>
      </c>
      <c r="O24" s="236">
        <f t="shared" si="10"/>
        <v>3309</v>
      </c>
      <c r="P24" s="236">
        <f t="shared" si="16"/>
        <v>3529.6000000000004</v>
      </c>
      <c r="Q24" s="236">
        <f t="shared" si="17"/>
        <v>3750.2</v>
      </c>
      <c r="R24" s="119">
        <f t="shared" si="18"/>
        <v>3970.8</v>
      </c>
      <c r="S24" s="276" t="s">
        <v>519</v>
      </c>
      <c r="T24" s="270" t="s">
        <v>520</v>
      </c>
    </row>
    <row r="25" spans="1:20" ht="15.75" x14ac:dyDescent="0.25">
      <c r="A25" s="599"/>
      <c r="B25" s="135" t="s">
        <v>503</v>
      </c>
      <c r="C25" s="236">
        <f t="shared" si="0"/>
        <v>661.8</v>
      </c>
      <c r="D25" s="236">
        <f t="shared" si="1"/>
        <v>882.40000000000009</v>
      </c>
      <c r="E25" s="236">
        <f t="shared" si="2"/>
        <v>1103</v>
      </c>
      <c r="F25" s="236">
        <f t="shared" si="3"/>
        <v>1323.6</v>
      </c>
      <c r="G25" s="236">
        <f t="shared" si="4"/>
        <v>1544.1999999999998</v>
      </c>
      <c r="H25" s="236">
        <f t="shared" si="15"/>
        <v>1764.8000000000002</v>
      </c>
      <c r="I25" s="236">
        <f t="shared" si="5"/>
        <v>1985.4</v>
      </c>
      <c r="J25" s="391">
        <v>2206</v>
      </c>
      <c r="K25" s="236">
        <f t="shared" si="6"/>
        <v>2426.6000000000004</v>
      </c>
      <c r="L25" s="236">
        <f t="shared" si="7"/>
        <v>2647.2</v>
      </c>
      <c r="M25" s="236">
        <f t="shared" si="8"/>
        <v>2867.8</v>
      </c>
      <c r="N25" s="236">
        <f t="shared" si="9"/>
        <v>3088.3999999999996</v>
      </c>
      <c r="O25" s="236">
        <f t="shared" si="10"/>
        <v>3309</v>
      </c>
      <c r="P25" s="236">
        <f t="shared" si="16"/>
        <v>3529.6000000000004</v>
      </c>
      <c r="Q25" s="236">
        <f t="shared" si="17"/>
        <v>3750.2</v>
      </c>
      <c r="R25" s="119">
        <f t="shared" si="18"/>
        <v>3970.8</v>
      </c>
      <c r="S25" s="276" t="s">
        <v>519</v>
      </c>
      <c r="T25" s="270" t="s">
        <v>520</v>
      </c>
    </row>
    <row r="26" spans="1:20" ht="15.75" x14ac:dyDescent="0.25">
      <c r="A26" s="599"/>
      <c r="B26" s="135" t="s">
        <v>296</v>
      </c>
      <c r="C26" s="236">
        <f t="shared" si="0"/>
        <v>661.8</v>
      </c>
      <c r="D26" s="236">
        <f t="shared" si="1"/>
        <v>882.40000000000009</v>
      </c>
      <c r="E26" s="236">
        <f>J26*0.5</f>
        <v>1103</v>
      </c>
      <c r="F26" s="236">
        <f t="shared" si="3"/>
        <v>1323.6</v>
      </c>
      <c r="G26" s="236">
        <f t="shared" si="4"/>
        <v>1544.1999999999998</v>
      </c>
      <c r="H26" s="236">
        <f t="shared" si="15"/>
        <v>1764.8000000000002</v>
      </c>
      <c r="I26" s="236">
        <f t="shared" si="5"/>
        <v>1985.4</v>
      </c>
      <c r="J26" s="391">
        <v>2206</v>
      </c>
      <c r="K26" s="236">
        <f t="shared" si="6"/>
        <v>2426.6000000000004</v>
      </c>
      <c r="L26" s="236">
        <f t="shared" si="7"/>
        <v>2647.2</v>
      </c>
      <c r="M26" s="236">
        <f t="shared" si="8"/>
        <v>2867.8</v>
      </c>
      <c r="N26" s="236">
        <f t="shared" si="9"/>
        <v>3088.3999999999996</v>
      </c>
      <c r="O26" s="236">
        <f t="shared" si="10"/>
        <v>3309</v>
      </c>
      <c r="P26" s="236">
        <f t="shared" si="16"/>
        <v>3529.6000000000004</v>
      </c>
      <c r="Q26" s="236">
        <f t="shared" si="17"/>
        <v>3750.2</v>
      </c>
      <c r="R26" s="119">
        <f t="shared" si="18"/>
        <v>3970.8</v>
      </c>
      <c r="S26" s="276" t="s">
        <v>519</v>
      </c>
      <c r="T26" s="270" t="s">
        <v>520</v>
      </c>
    </row>
    <row r="27" spans="1:20" ht="15.75" x14ac:dyDescent="0.25">
      <c r="A27" s="599"/>
      <c r="B27" s="135" t="s">
        <v>297</v>
      </c>
      <c r="C27" s="236">
        <f t="shared" si="0"/>
        <v>661.8</v>
      </c>
      <c r="D27" s="236">
        <f t="shared" si="1"/>
        <v>882.40000000000009</v>
      </c>
      <c r="E27" s="236">
        <f>J27*0.5</f>
        <v>1103</v>
      </c>
      <c r="F27" s="236">
        <f t="shared" si="3"/>
        <v>1323.6</v>
      </c>
      <c r="G27" s="236">
        <f t="shared" si="4"/>
        <v>1544.1999999999998</v>
      </c>
      <c r="H27" s="236">
        <f t="shared" si="15"/>
        <v>1764.8000000000002</v>
      </c>
      <c r="I27" s="236">
        <f t="shared" si="5"/>
        <v>1985.4</v>
      </c>
      <c r="J27" s="391">
        <v>2206</v>
      </c>
      <c r="K27" s="236">
        <f t="shared" si="6"/>
        <v>2426.6000000000004</v>
      </c>
      <c r="L27" s="236">
        <f t="shared" si="7"/>
        <v>2647.2</v>
      </c>
      <c r="M27" s="236">
        <f t="shared" si="8"/>
        <v>2867.8</v>
      </c>
      <c r="N27" s="236">
        <f t="shared" si="9"/>
        <v>3088.3999999999996</v>
      </c>
      <c r="O27" s="236">
        <f t="shared" si="10"/>
        <v>3309</v>
      </c>
      <c r="P27" s="236">
        <f t="shared" si="16"/>
        <v>3529.6000000000004</v>
      </c>
      <c r="Q27" s="236">
        <f t="shared" si="17"/>
        <v>3750.2</v>
      </c>
      <c r="R27" s="119">
        <f t="shared" si="18"/>
        <v>3970.8</v>
      </c>
      <c r="S27" s="276" t="s">
        <v>519</v>
      </c>
      <c r="T27" s="270" t="s">
        <v>520</v>
      </c>
    </row>
    <row r="28" spans="1:20" ht="15.75" customHeight="1" x14ac:dyDescent="0.25">
      <c r="A28" s="599"/>
      <c r="B28" s="232" t="s">
        <v>461</v>
      </c>
      <c r="C28" s="236">
        <f t="shared" si="0"/>
        <v>661.8</v>
      </c>
      <c r="D28" s="236">
        <f t="shared" si="1"/>
        <v>882.40000000000009</v>
      </c>
      <c r="E28" s="236">
        <f t="shared" si="2"/>
        <v>1103</v>
      </c>
      <c r="F28" s="236">
        <f t="shared" si="3"/>
        <v>1323.6</v>
      </c>
      <c r="G28" s="236">
        <f t="shared" si="4"/>
        <v>1544.1999999999998</v>
      </c>
      <c r="H28" s="236">
        <f t="shared" si="15"/>
        <v>1764.8000000000002</v>
      </c>
      <c r="I28" s="236">
        <f t="shared" si="5"/>
        <v>1985.4</v>
      </c>
      <c r="J28" s="391">
        <v>2206</v>
      </c>
      <c r="K28" s="236">
        <f t="shared" si="6"/>
        <v>2426.6000000000004</v>
      </c>
      <c r="L28" s="236">
        <f t="shared" si="7"/>
        <v>2647.2</v>
      </c>
      <c r="M28" s="236">
        <f t="shared" si="8"/>
        <v>2867.8</v>
      </c>
      <c r="N28" s="236">
        <f t="shared" si="9"/>
        <v>3088.3999999999996</v>
      </c>
      <c r="O28" s="236">
        <f t="shared" si="10"/>
        <v>3309</v>
      </c>
      <c r="P28" s="236">
        <f t="shared" si="16"/>
        <v>3529.6000000000004</v>
      </c>
      <c r="Q28" s="236">
        <f t="shared" si="17"/>
        <v>3750.2</v>
      </c>
      <c r="R28" s="119">
        <f t="shared" si="18"/>
        <v>3970.8</v>
      </c>
      <c r="S28" s="276" t="s">
        <v>519</v>
      </c>
      <c r="T28" s="270" t="s">
        <v>520</v>
      </c>
    </row>
    <row r="29" spans="1:20" ht="15.75" customHeight="1" x14ac:dyDescent="0.25">
      <c r="A29" s="600"/>
      <c r="B29" s="617" t="s">
        <v>466</v>
      </c>
      <c r="C29" s="535">
        <f t="shared" si="0"/>
        <v>678</v>
      </c>
      <c r="D29" s="535">
        <f t="shared" si="1"/>
        <v>904</v>
      </c>
      <c r="E29" s="535">
        <f t="shared" si="2"/>
        <v>1130</v>
      </c>
      <c r="F29" s="535">
        <f t="shared" si="3"/>
        <v>1356</v>
      </c>
      <c r="G29" s="535">
        <f t="shared" si="4"/>
        <v>1582</v>
      </c>
      <c r="H29" s="535">
        <f t="shared" si="15"/>
        <v>1808</v>
      </c>
      <c r="I29" s="535">
        <f t="shared" si="5"/>
        <v>2034</v>
      </c>
      <c r="J29" s="535">
        <v>2260</v>
      </c>
      <c r="K29" s="535">
        <f t="shared" si="6"/>
        <v>2486</v>
      </c>
      <c r="L29" s="535">
        <f t="shared" si="7"/>
        <v>2712</v>
      </c>
      <c r="M29" s="535">
        <f t="shared" si="8"/>
        <v>2938</v>
      </c>
      <c r="N29" s="535">
        <f t="shared" si="9"/>
        <v>3164</v>
      </c>
      <c r="O29" s="535">
        <f t="shared" si="10"/>
        <v>3390</v>
      </c>
      <c r="P29" s="535">
        <f t="shared" si="16"/>
        <v>3616</v>
      </c>
      <c r="Q29" s="535">
        <f t="shared" si="17"/>
        <v>3842</v>
      </c>
      <c r="R29" s="540">
        <f t="shared" si="18"/>
        <v>4068</v>
      </c>
      <c r="S29" s="619" t="s">
        <v>519</v>
      </c>
      <c r="T29" s="620" t="s">
        <v>520</v>
      </c>
    </row>
    <row r="30" spans="1:20" ht="157.5" customHeight="1" x14ac:dyDescent="0.25">
      <c r="A30" s="600"/>
      <c r="B30" s="618"/>
      <c r="C30" s="536"/>
      <c r="D30" s="536"/>
      <c r="E30" s="536"/>
      <c r="F30" s="536"/>
      <c r="G30" s="536"/>
      <c r="H30" s="536"/>
      <c r="I30" s="536"/>
      <c r="J30" s="536"/>
      <c r="K30" s="536"/>
      <c r="L30" s="536"/>
      <c r="M30" s="536"/>
      <c r="N30" s="536"/>
      <c r="O30" s="536"/>
      <c r="P30" s="536"/>
      <c r="Q30" s="536"/>
      <c r="R30" s="541"/>
      <c r="S30" s="554"/>
      <c r="T30" s="556"/>
    </row>
    <row r="31" spans="1:20" ht="31.5" x14ac:dyDescent="0.25">
      <c r="A31" s="599"/>
      <c r="B31" s="233" t="s">
        <v>504</v>
      </c>
      <c r="C31" s="236">
        <f t="shared" si="0"/>
        <v>529.5</v>
      </c>
      <c r="D31" s="236">
        <f t="shared" si="1"/>
        <v>706</v>
      </c>
      <c r="E31" s="236">
        <f t="shared" si="2"/>
        <v>882.5</v>
      </c>
      <c r="F31" s="236">
        <f t="shared" si="3"/>
        <v>1059</v>
      </c>
      <c r="G31" s="236">
        <f t="shared" si="4"/>
        <v>1235.5</v>
      </c>
      <c r="H31" s="236">
        <f t="shared" si="15"/>
        <v>1412</v>
      </c>
      <c r="I31" s="236">
        <f t="shared" si="5"/>
        <v>1588.5</v>
      </c>
      <c r="J31" s="379">
        <v>1765</v>
      </c>
      <c r="K31" s="236">
        <f t="shared" si="6"/>
        <v>1941.5000000000002</v>
      </c>
      <c r="L31" s="236">
        <f t="shared" si="7"/>
        <v>2118</v>
      </c>
      <c r="M31" s="236">
        <f t="shared" si="8"/>
        <v>2294.5</v>
      </c>
      <c r="N31" s="236">
        <f t="shared" si="9"/>
        <v>2471</v>
      </c>
      <c r="O31" s="236">
        <f t="shared" si="10"/>
        <v>2647.5</v>
      </c>
      <c r="P31" s="236">
        <f>J31*1.6</f>
        <v>2824</v>
      </c>
      <c r="Q31" s="236">
        <f>J31*1.7</f>
        <v>3000.5</v>
      </c>
      <c r="R31" s="119">
        <f>J31*1.8</f>
        <v>3177</v>
      </c>
      <c r="S31" s="276" t="s">
        <v>465</v>
      </c>
      <c r="T31" s="270" t="s">
        <v>523</v>
      </c>
    </row>
    <row r="32" spans="1:20" ht="32.25" thickBot="1" x14ac:dyDescent="0.3">
      <c r="A32" s="601"/>
      <c r="B32" s="142" t="s">
        <v>505</v>
      </c>
      <c r="C32" s="138">
        <f t="shared" si="0"/>
        <v>529.5</v>
      </c>
      <c r="D32" s="138">
        <f t="shared" si="1"/>
        <v>706</v>
      </c>
      <c r="E32" s="138">
        <f t="shared" si="2"/>
        <v>882.5</v>
      </c>
      <c r="F32" s="138">
        <f t="shared" si="3"/>
        <v>1059</v>
      </c>
      <c r="G32" s="138">
        <f t="shared" si="4"/>
        <v>1235.5</v>
      </c>
      <c r="H32" s="138">
        <f t="shared" si="15"/>
        <v>1412</v>
      </c>
      <c r="I32" s="138">
        <f t="shared" si="5"/>
        <v>1588.5</v>
      </c>
      <c r="J32" s="380">
        <v>1765</v>
      </c>
      <c r="K32" s="138">
        <f t="shared" si="6"/>
        <v>1941.5000000000002</v>
      </c>
      <c r="L32" s="138">
        <f t="shared" si="7"/>
        <v>2118</v>
      </c>
      <c r="M32" s="138">
        <f t="shared" si="8"/>
        <v>2294.5</v>
      </c>
      <c r="N32" s="138">
        <f t="shared" si="9"/>
        <v>2471</v>
      </c>
      <c r="O32" s="138">
        <f t="shared" si="10"/>
        <v>2647.5</v>
      </c>
      <c r="P32" s="138">
        <f>J32*1.6</f>
        <v>2824</v>
      </c>
      <c r="Q32" s="138">
        <f>J32*1.7</f>
        <v>3000.5</v>
      </c>
      <c r="R32" s="139">
        <f>J32*1.8</f>
        <v>3177</v>
      </c>
      <c r="S32" s="277" t="s">
        <v>465</v>
      </c>
      <c r="T32" s="271" t="s">
        <v>520</v>
      </c>
    </row>
    <row r="33" spans="1:20" ht="15.75" x14ac:dyDescent="0.25">
      <c r="A33" s="590">
        <v>3</v>
      </c>
      <c r="B33" s="141" t="s">
        <v>6</v>
      </c>
      <c r="C33" s="131">
        <f t="shared" si="0"/>
        <v>684.6</v>
      </c>
      <c r="D33" s="131">
        <f t="shared" si="1"/>
        <v>912.80000000000007</v>
      </c>
      <c r="E33" s="131">
        <f t="shared" si="2"/>
        <v>1141</v>
      </c>
      <c r="F33" s="131">
        <f t="shared" si="3"/>
        <v>1369.2</v>
      </c>
      <c r="G33" s="131">
        <f t="shared" si="4"/>
        <v>1597.3999999999999</v>
      </c>
      <c r="H33" s="131">
        <f t="shared" si="15"/>
        <v>1825.6000000000001</v>
      </c>
      <c r="I33" s="131">
        <f t="shared" si="5"/>
        <v>2053.8000000000002</v>
      </c>
      <c r="J33" s="131">
        <v>2282</v>
      </c>
      <c r="K33" s="131">
        <f t="shared" si="6"/>
        <v>2510.2000000000003</v>
      </c>
      <c r="L33" s="131">
        <f t="shared" si="7"/>
        <v>2738.4</v>
      </c>
      <c r="M33" s="131">
        <f t="shared" si="8"/>
        <v>2966.6</v>
      </c>
      <c r="N33" s="131">
        <f t="shared" si="9"/>
        <v>3194.7999999999997</v>
      </c>
      <c r="O33" s="131">
        <f t="shared" si="10"/>
        <v>3423</v>
      </c>
      <c r="P33" s="131">
        <f t="shared" ref="P33:P47" si="19">J33*1.6</f>
        <v>3651.2000000000003</v>
      </c>
      <c r="Q33" s="131">
        <f t="shared" ref="Q33:Q47" si="20">J33*1.7</f>
        <v>3879.4</v>
      </c>
      <c r="R33" s="132">
        <f t="shared" ref="R33:R47" si="21">J33*1.8</f>
        <v>4107.6000000000004</v>
      </c>
      <c r="S33" s="275" t="s">
        <v>519</v>
      </c>
      <c r="T33" s="269" t="s">
        <v>520</v>
      </c>
    </row>
    <row r="34" spans="1:20" ht="31.5" x14ac:dyDescent="0.25">
      <c r="A34" s="591"/>
      <c r="B34" s="21" t="s">
        <v>467</v>
      </c>
      <c r="C34" s="236">
        <f t="shared" si="0"/>
        <v>684.6</v>
      </c>
      <c r="D34" s="236">
        <f t="shared" si="1"/>
        <v>912.80000000000007</v>
      </c>
      <c r="E34" s="236">
        <f t="shared" si="2"/>
        <v>1141</v>
      </c>
      <c r="F34" s="236">
        <f t="shared" si="3"/>
        <v>1369.2</v>
      </c>
      <c r="G34" s="236">
        <f t="shared" si="4"/>
        <v>1597.3999999999999</v>
      </c>
      <c r="H34" s="236">
        <f t="shared" si="15"/>
        <v>1825.6000000000001</v>
      </c>
      <c r="I34" s="236">
        <f t="shared" si="5"/>
        <v>2053.8000000000002</v>
      </c>
      <c r="J34" s="379">
        <v>2282</v>
      </c>
      <c r="K34" s="236">
        <f t="shared" si="6"/>
        <v>2510.2000000000003</v>
      </c>
      <c r="L34" s="236">
        <f t="shared" si="7"/>
        <v>2738.4</v>
      </c>
      <c r="M34" s="236">
        <f t="shared" si="8"/>
        <v>2966.6</v>
      </c>
      <c r="N34" s="236">
        <f t="shared" si="9"/>
        <v>3194.7999999999997</v>
      </c>
      <c r="O34" s="236">
        <f t="shared" si="10"/>
        <v>3423</v>
      </c>
      <c r="P34" s="236">
        <f t="shared" si="19"/>
        <v>3651.2000000000003</v>
      </c>
      <c r="Q34" s="236">
        <f t="shared" si="20"/>
        <v>3879.4</v>
      </c>
      <c r="R34" s="119">
        <f t="shared" si="21"/>
        <v>4107.6000000000004</v>
      </c>
      <c r="S34" s="276" t="s">
        <v>526</v>
      </c>
      <c r="T34" s="270" t="s">
        <v>527</v>
      </c>
    </row>
    <row r="35" spans="1:20" ht="30.75" x14ac:dyDescent="0.25">
      <c r="A35" s="591"/>
      <c r="B35" s="135" t="s">
        <v>468</v>
      </c>
      <c r="C35" s="236">
        <f t="shared" si="0"/>
        <v>684.6</v>
      </c>
      <c r="D35" s="236">
        <f t="shared" si="1"/>
        <v>912.80000000000007</v>
      </c>
      <c r="E35" s="236">
        <f t="shared" si="2"/>
        <v>1141</v>
      </c>
      <c r="F35" s="236">
        <f t="shared" si="3"/>
        <v>1369.2</v>
      </c>
      <c r="G35" s="236">
        <f t="shared" si="4"/>
        <v>1597.3999999999999</v>
      </c>
      <c r="H35" s="236">
        <f t="shared" si="15"/>
        <v>1825.6000000000001</v>
      </c>
      <c r="I35" s="236">
        <f t="shared" si="5"/>
        <v>2053.8000000000002</v>
      </c>
      <c r="J35" s="379">
        <v>2282</v>
      </c>
      <c r="K35" s="236">
        <f t="shared" si="6"/>
        <v>2510.2000000000003</v>
      </c>
      <c r="L35" s="236">
        <f t="shared" si="7"/>
        <v>2738.4</v>
      </c>
      <c r="M35" s="236">
        <f t="shared" si="8"/>
        <v>2966.6</v>
      </c>
      <c r="N35" s="236">
        <f t="shared" si="9"/>
        <v>3194.7999999999997</v>
      </c>
      <c r="O35" s="236">
        <f t="shared" si="10"/>
        <v>3423</v>
      </c>
      <c r="P35" s="236">
        <f t="shared" si="19"/>
        <v>3651.2000000000003</v>
      </c>
      <c r="Q35" s="236">
        <f t="shared" si="20"/>
        <v>3879.4</v>
      </c>
      <c r="R35" s="119">
        <f t="shared" si="21"/>
        <v>4107.6000000000004</v>
      </c>
      <c r="S35" s="276" t="s">
        <v>519</v>
      </c>
      <c r="T35" s="270" t="s">
        <v>465</v>
      </c>
    </row>
    <row r="36" spans="1:20" ht="15.75" x14ac:dyDescent="0.25">
      <c r="A36" s="591"/>
      <c r="B36" s="135" t="s">
        <v>469</v>
      </c>
      <c r="C36" s="236">
        <f t="shared" si="0"/>
        <v>684.6</v>
      </c>
      <c r="D36" s="236">
        <f t="shared" si="1"/>
        <v>912.80000000000007</v>
      </c>
      <c r="E36" s="236">
        <f t="shared" si="2"/>
        <v>1141</v>
      </c>
      <c r="F36" s="236">
        <f t="shared" si="3"/>
        <v>1369.2</v>
      </c>
      <c r="G36" s="236">
        <f t="shared" si="4"/>
        <v>1597.3999999999999</v>
      </c>
      <c r="H36" s="236">
        <f t="shared" si="15"/>
        <v>1825.6000000000001</v>
      </c>
      <c r="I36" s="236">
        <f t="shared" si="5"/>
        <v>2053.8000000000002</v>
      </c>
      <c r="J36" s="379">
        <v>2282</v>
      </c>
      <c r="K36" s="236">
        <f t="shared" si="6"/>
        <v>2510.2000000000003</v>
      </c>
      <c r="L36" s="236">
        <f t="shared" si="7"/>
        <v>2738.4</v>
      </c>
      <c r="M36" s="236">
        <f t="shared" si="8"/>
        <v>2966.6</v>
      </c>
      <c r="N36" s="236">
        <f t="shared" si="9"/>
        <v>3194.7999999999997</v>
      </c>
      <c r="O36" s="236">
        <f t="shared" si="10"/>
        <v>3423</v>
      </c>
      <c r="P36" s="236">
        <f t="shared" si="19"/>
        <v>3651.2000000000003</v>
      </c>
      <c r="Q36" s="236">
        <f t="shared" si="20"/>
        <v>3879.4</v>
      </c>
      <c r="R36" s="119">
        <f t="shared" si="21"/>
        <v>4107.6000000000004</v>
      </c>
      <c r="S36" s="276" t="s">
        <v>530</v>
      </c>
      <c r="T36" s="270" t="s">
        <v>531</v>
      </c>
    </row>
    <row r="37" spans="1:20" ht="31.5" x14ac:dyDescent="0.25">
      <c r="A37" s="591"/>
      <c r="B37" s="21" t="s">
        <v>544</v>
      </c>
      <c r="C37" s="236">
        <f t="shared" si="0"/>
        <v>547.79999999999995</v>
      </c>
      <c r="D37" s="236">
        <f t="shared" si="1"/>
        <v>730.40000000000009</v>
      </c>
      <c r="E37" s="236">
        <f t="shared" si="2"/>
        <v>913</v>
      </c>
      <c r="F37" s="236">
        <f t="shared" si="3"/>
        <v>1095.5999999999999</v>
      </c>
      <c r="G37" s="236">
        <f t="shared" si="4"/>
        <v>1278.1999999999998</v>
      </c>
      <c r="H37" s="236">
        <f t="shared" si="15"/>
        <v>1460.8000000000002</v>
      </c>
      <c r="I37" s="236">
        <f t="shared" si="5"/>
        <v>1643.4</v>
      </c>
      <c r="J37" s="379">
        <v>1826</v>
      </c>
      <c r="K37" s="236">
        <f t="shared" si="6"/>
        <v>2008.6000000000001</v>
      </c>
      <c r="L37" s="236">
        <f t="shared" si="7"/>
        <v>2191.1999999999998</v>
      </c>
      <c r="M37" s="236">
        <f t="shared" si="8"/>
        <v>2373.8000000000002</v>
      </c>
      <c r="N37" s="236">
        <f t="shared" si="9"/>
        <v>2556.3999999999996</v>
      </c>
      <c r="O37" s="236">
        <f t="shared" si="10"/>
        <v>2739</v>
      </c>
      <c r="P37" s="236">
        <f t="shared" si="19"/>
        <v>2921.6000000000004</v>
      </c>
      <c r="Q37" s="236">
        <f t="shared" si="20"/>
        <v>3104.2</v>
      </c>
      <c r="R37" s="119">
        <f t="shared" si="21"/>
        <v>3286.8</v>
      </c>
      <c r="S37" s="276" t="s">
        <v>465</v>
      </c>
      <c r="T37" s="270" t="s">
        <v>523</v>
      </c>
    </row>
    <row r="38" spans="1:20" ht="30.75" x14ac:dyDescent="0.25">
      <c r="A38" s="591"/>
      <c r="B38" s="21" t="s">
        <v>545</v>
      </c>
      <c r="C38" s="236">
        <f t="shared" si="0"/>
        <v>547.79999999999995</v>
      </c>
      <c r="D38" s="236">
        <f t="shared" si="1"/>
        <v>730.40000000000009</v>
      </c>
      <c r="E38" s="236">
        <f t="shared" si="2"/>
        <v>913</v>
      </c>
      <c r="F38" s="236">
        <f t="shared" si="3"/>
        <v>1095.5999999999999</v>
      </c>
      <c r="G38" s="236">
        <f t="shared" si="4"/>
        <v>1278.1999999999998</v>
      </c>
      <c r="H38" s="236">
        <f t="shared" si="15"/>
        <v>1460.8000000000002</v>
      </c>
      <c r="I38" s="236">
        <f t="shared" si="5"/>
        <v>1643.4</v>
      </c>
      <c r="J38" s="379">
        <v>1826</v>
      </c>
      <c r="K38" s="236">
        <f t="shared" si="6"/>
        <v>2008.6000000000001</v>
      </c>
      <c r="L38" s="236">
        <f t="shared" si="7"/>
        <v>2191.1999999999998</v>
      </c>
      <c r="M38" s="236">
        <f t="shared" si="8"/>
        <v>2373.8000000000002</v>
      </c>
      <c r="N38" s="236">
        <f t="shared" si="9"/>
        <v>2556.3999999999996</v>
      </c>
      <c r="O38" s="236">
        <f t="shared" si="10"/>
        <v>2739</v>
      </c>
      <c r="P38" s="236">
        <f t="shared" si="19"/>
        <v>2921.6000000000004</v>
      </c>
      <c r="Q38" s="236">
        <f t="shared" si="20"/>
        <v>3104.2</v>
      </c>
      <c r="R38" s="119">
        <f t="shared" si="21"/>
        <v>3286.8</v>
      </c>
      <c r="S38" s="276" t="s">
        <v>465</v>
      </c>
      <c r="T38" s="270" t="s">
        <v>527</v>
      </c>
    </row>
    <row r="39" spans="1:20" ht="31.5" x14ac:dyDescent="0.25">
      <c r="A39" s="591"/>
      <c r="B39" s="21" t="s">
        <v>546</v>
      </c>
      <c r="C39" s="236">
        <f t="shared" si="0"/>
        <v>684.6</v>
      </c>
      <c r="D39" s="236">
        <f t="shared" si="1"/>
        <v>912.80000000000007</v>
      </c>
      <c r="E39" s="236">
        <f t="shared" si="2"/>
        <v>1141</v>
      </c>
      <c r="F39" s="236">
        <f t="shared" si="3"/>
        <v>1369.2</v>
      </c>
      <c r="G39" s="236">
        <f t="shared" si="4"/>
        <v>1597.3999999999999</v>
      </c>
      <c r="H39" s="236">
        <f t="shared" si="15"/>
        <v>1825.6000000000001</v>
      </c>
      <c r="I39" s="236">
        <f t="shared" si="5"/>
        <v>2053.8000000000002</v>
      </c>
      <c r="J39" s="379">
        <v>2282</v>
      </c>
      <c r="K39" s="236">
        <f t="shared" si="6"/>
        <v>2510.2000000000003</v>
      </c>
      <c r="L39" s="236">
        <f t="shared" si="7"/>
        <v>2738.4</v>
      </c>
      <c r="M39" s="236">
        <f t="shared" si="8"/>
        <v>2966.6</v>
      </c>
      <c r="N39" s="236">
        <f t="shared" si="9"/>
        <v>3194.7999999999997</v>
      </c>
      <c r="O39" s="236">
        <f t="shared" si="10"/>
        <v>3423</v>
      </c>
      <c r="P39" s="236">
        <f t="shared" si="19"/>
        <v>3651.2000000000003</v>
      </c>
      <c r="Q39" s="236">
        <f t="shared" si="20"/>
        <v>3879.4</v>
      </c>
      <c r="R39" s="119">
        <f t="shared" si="21"/>
        <v>4107.6000000000004</v>
      </c>
      <c r="S39" s="276" t="s">
        <v>526</v>
      </c>
      <c r="T39" s="270" t="s">
        <v>465</v>
      </c>
    </row>
    <row r="40" spans="1:20" ht="15.75" x14ac:dyDescent="0.25">
      <c r="A40" s="591"/>
      <c r="B40" s="21" t="s">
        <v>470</v>
      </c>
      <c r="C40" s="236">
        <f t="shared" si="0"/>
        <v>684.6</v>
      </c>
      <c r="D40" s="236">
        <f t="shared" si="1"/>
        <v>912.80000000000007</v>
      </c>
      <c r="E40" s="236">
        <f t="shared" si="2"/>
        <v>1141</v>
      </c>
      <c r="F40" s="236">
        <f t="shared" si="3"/>
        <v>1369.2</v>
      </c>
      <c r="G40" s="236">
        <f t="shared" si="4"/>
        <v>1597.3999999999999</v>
      </c>
      <c r="H40" s="236">
        <f t="shared" si="15"/>
        <v>1825.6000000000001</v>
      </c>
      <c r="I40" s="236">
        <f t="shared" si="5"/>
        <v>2053.8000000000002</v>
      </c>
      <c r="J40" s="379">
        <v>2282</v>
      </c>
      <c r="K40" s="236">
        <f t="shared" si="6"/>
        <v>2510.2000000000003</v>
      </c>
      <c r="L40" s="236">
        <f t="shared" si="7"/>
        <v>2738.4</v>
      </c>
      <c r="M40" s="236">
        <f t="shared" si="8"/>
        <v>2966.6</v>
      </c>
      <c r="N40" s="236">
        <f t="shared" si="9"/>
        <v>3194.7999999999997</v>
      </c>
      <c r="O40" s="236">
        <f t="shared" si="10"/>
        <v>3423</v>
      </c>
      <c r="P40" s="236">
        <f t="shared" si="19"/>
        <v>3651.2000000000003</v>
      </c>
      <c r="Q40" s="236">
        <f t="shared" si="20"/>
        <v>3879.4</v>
      </c>
      <c r="R40" s="119">
        <f t="shared" si="21"/>
        <v>4107.6000000000004</v>
      </c>
      <c r="S40" s="276" t="s">
        <v>526</v>
      </c>
      <c r="T40" s="270" t="s">
        <v>527</v>
      </c>
    </row>
    <row r="41" spans="1:20" ht="15.75" x14ac:dyDescent="0.25">
      <c r="A41" s="591"/>
      <c r="B41" s="135" t="s">
        <v>471</v>
      </c>
      <c r="C41" s="236">
        <f t="shared" si="0"/>
        <v>684.6</v>
      </c>
      <c r="D41" s="236">
        <f t="shared" si="1"/>
        <v>912.80000000000007</v>
      </c>
      <c r="E41" s="236">
        <f t="shared" si="2"/>
        <v>1141</v>
      </c>
      <c r="F41" s="236">
        <f t="shared" si="3"/>
        <v>1369.2</v>
      </c>
      <c r="G41" s="236">
        <f t="shared" si="4"/>
        <v>1597.3999999999999</v>
      </c>
      <c r="H41" s="236">
        <f t="shared" si="15"/>
        <v>1825.6000000000001</v>
      </c>
      <c r="I41" s="236">
        <f t="shared" si="5"/>
        <v>2053.8000000000002</v>
      </c>
      <c r="J41" s="379">
        <v>2282</v>
      </c>
      <c r="K41" s="236">
        <f t="shared" si="6"/>
        <v>2510.2000000000003</v>
      </c>
      <c r="L41" s="236">
        <f t="shared" si="7"/>
        <v>2738.4</v>
      </c>
      <c r="M41" s="236">
        <f t="shared" si="8"/>
        <v>2966.6</v>
      </c>
      <c r="N41" s="236">
        <f t="shared" si="9"/>
        <v>3194.7999999999997</v>
      </c>
      <c r="O41" s="236">
        <f t="shared" si="10"/>
        <v>3423</v>
      </c>
      <c r="P41" s="236">
        <f t="shared" si="19"/>
        <v>3651.2000000000003</v>
      </c>
      <c r="Q41" s="236">
        <f t="shared" si="20"/>
        <v>3879.4</v>
      </c>
      <c r="R41" s="119">
        <f t="shared" si="21"/>
        <v>4107.6000000000004</v>
      </c>
      <c r="S41" s="276" t="s">
        <v>532</v>
      </c>
      <c r="T41" s="270" t="s">
        <v>520</v>
      </c>
    </row>
    <row r="42" spans="1:20" ht="31.5" x14ac:dyDescent="0.25">
      <c r="A42" s="591"/>
      <c r="B42" s="21" t="s">
        <v>474</v>
      </c>
      <c r="C42" s="236">
        <f t="shared" si="0"/>
        <v>684.6</v>
      </c>
      <c r="D42" s="236">
        <f t="shared" si="1"/>
        <v>912.80000000000007</v>
      </c>
      <c r="E42" s="236">
        <f t="shared" si="2"/>
        <v>1141</v>
      </c>
      <c r="F42" s="236">
        <f t="shared" si="3"/>
        <v>1369.2</v>
      </c>
      <c r="G42" s="236">
        <f t="shared" si="4"/>
        <v>1597.3999999999999</v>
      </c>
      <c r="H42" s="236">
        <f t="shared" si="15"/>
        <v>1825.6000000000001</v>
      </c>
      <c r="I42" s="236">
        <f t="shared" si="5"/>
        <v>2053.8000000000002</v>
      </c>
      <c r="J42" s="379">
        <v>2282</v>
      </c>
      <c r="K42" s="236">
        <f t="shared" si="6"/>
        <v>2510.2000000000003</v>
      </c>
      <c r="L42" s="236">
        <f t="shared" si="7"/>
        <v>2738.4</v>
      </c>
      <c r="M42" s="236">
        <f t="shared" si="8"/>
        <v>2966.6</v>
      </c>
      <c r="N42" s="236">
        <f t="shared" si="9"/>
        <v>3194.7999999999997</v>
      </c>
      <c r="O42" s="236">
        <f t="shared" si="10"/>
        <v>3423</v>
      </c>
      <c r="P42" s="236">
        <f t="shared" si="19"/>
        <v>3651.2000000000003</v>
      </c>
      <c r="Q42" s="236">
        <f t="shared" si="20"/>
        <v>3879.4</v>
      </c>
      <c r="R42" s="119">
        <f t="shared" si="21"/>
        <v>4107.6000000000004</v>
      </c>
      <c r="S42" s="276" t="s">
        <v>526</v>
      </c>
      <c r="T42" s="270" t="s">
        <v>465</v>
      </c>
    </row>
    <row r="43" spans="1:20" ht="16.5" thickBot="1" x14ac:dyDescent="0.3">
      <c r="A43" s="592"/>
      <c r="B43" s="142" t="s">
        <v>506</v>
      </c>
      <c r="C43" s="138">
        <f t="shared" si="0"/>
        <v>684.6</v>
      </c>
      <c r="D43" s="138">
        <f t="shared" si="1"/>
        <v>912.80000000000007</v>
      </c>
      <c r="E43" s="138">
        <f t="shared" si="2"/>
        <v>1141</v>
      </c>
      <c r="F43" s="138">
        <f t="shared" si="3"/>
        <v>1369.2</v>
      </c>
      <c r="G43" s="138">
        <f t="shared" si="4"/>
        <v>1597.3999999999999</v>
      </c>
      <c r="H43" s="138">
        <f t="shared" si="15"/>
        <v>1825.6000000000001</v>
      </c>
      <c r="I43" s="138">
        <f t="shared" si="5"/>
        <v>2053.8000000000002</v>
      </c>
      <c r="J43" s="380">
        <v>2282</v>
      </c>
      <c r="K43" s="138">
        <f t="shared" si="6"/>
        <v>2510.2000000000003</v>
      </c>
      <c r="L43" s="138">
        <f t="shared" si="7"/>
        <v>2738.4</v>
      </c>
      <c r="M43" s="138">
        <f t="shared" si="8"/>
        <v>2966.6</v>
      </c>
      <c r="N43" s="138">
        <f t="shared" si="9"/>
        <v>3194.7999999999997</v>
      </c>
      <c r="O43" s="138">
        <f t="shared" si="10"/>
        <v>3423</v>
      </c>
      <c r="P43" s="138">
        <f t="shared" si="19"/>
        <v>3651.2000000000003</v>
      </c>
      <c r="Q43" s="138">
        <f t="shared" si="20"/>
        <v>3879.4</v>
      </c>
      <c r="R43" s="139">
        <f t="shared" si="21"/>
        <v>4107.6000000000004</v>
      </c>
      <c r="S43" s="277" t="s">
        <v>533</v>
      </c>
      <c r="T43" s="271" t="s">
        <v>534</v>
      </c>
    </row>
    <row r="44" spans="1:20" ht="15.75" x14ac:dyDescent="0.25">
      <c r="A44" s="590">
        <v>4</v>
      </c>
      <c r="B44" s="141" t="s">
        <v>301</v>
      </c>
      <c r="C44" s="131">
        <f t="shared" si="0"/>
        <v>730.19999999999993</v>
      </c>
      <c r="D44" s="131">
        <f t="shared" si="1"/>
        <v>973.6</v>
      </c>
      <c r="E44" s="131">
        <f t="shared" si="2"/>
        <v>1217</v>
      </c>
      <c r="F44" s="131">
        <f t="shared" si="3"/>
        <v>1460.3999999999999</v>
      </c>
      <c r="G44" s="131">
        <f t="shared" si="4"/>
        <v>1703.8</v>
      </c>
      <c r="H44" s="131">
        <f t="shared" si="15"/>
        <v>1947.2</v>
      </c>
      <c r="I44" s="131">
        <f t="shared" si="5"/>
        <v>2190.6</v>
      </c>
      <c r="J44" s="131">
        <v>2434</v>
      </c>
      <c r="K44" s="131">
        <f t="shared" si="6"/>
        <v>2677.4</v>
      </c>
      <c r="L44" s="131">
        <f t="shared" si="7"/>
        <v>2920.7999999999997</v>
      </c>
      <c r="M44" s="131">
        <f t="shared" si="8"/>
        <v>3164.2000000000003</v>
      </c>
      <c r="N44" s="131">
        <f t="shared" si="9"/>
        <v>3407.6</v>
      </c>
      <c r="O44" s="131">
        <f t="shared" si="10"/>
        <v>3651</v>
      </c>
      <c r="P44" s="131">
        <f t="shared" si="19"/>
        <v>3894.4</v>
      </c>
      <c r="Q44" s="131">
        <f t="shared" si="20"/>
        <v>4137.8</v>
      </c>
      <c r="R44" s="132">
        <f t="shared" si="21"/>
        <v>4381.2</v>
      </c>
      <c r="S44" s="275" t="s">
        <v>519</v>
      </c>
      <c r="T44" s="269" t="s">
        <v>520</v>
      </c>
    </row>
    <row r="45" spans="1:20" ht="15.75" x14ac:dyDescent="0.25">
      <c r="A45" s="591"/>
      <c r="B45" s="21" t="s">
        <v>476</v>
      </c>
      <c r="C45" s="236">
        <f t="shared" si="0"/>
        <v>730.19999999999993</v>
      </c>
      <c r="D45" s="236">
        <f t="shared" si="1"/>
        <v>973.6</v>
      </c>
      <c r="E45" s="236">
        <f t="shared" si="2"/>
        <v>1217</v>
      </c>
      <c r="F45" s="236">
        <f t="shared" si="3"/>
        <v>1460.3999999999999</v>
      </c>
      <c r="G45" s="236">
        <f t="shared" si="4"/>
        <v>1703.8</v>
      </c>
      <c r="H45" s="236">
        <f t="shared" si="15"/>
        <v>1947.2</v>
      </c>
      <c r="I45" s="236">
        <f t="shared" si="5"/>
        <v>2190.6</v>
      </c>
      <c r="J45" s="379">
        <v>2434</v>
      </c>
      <c r="K45" s="236">
        <f t="shared" si="6"/>
        <v>2677.4</v>
      </c>
      <c r="L45" s="236">
        <f t="shared" si="7"/>
        <v>2920.7999999999997</v>
      </c>
      <c r="M45" s="236">
        <f t="shared" si="8"/>
        <v>3164.2000000000003</v>
      </c>
      <c r="N45" s="236">
        <f t="shared" si="9"/>
        <v>3407.6</v>
      </c>
      <c r="O45" s="236">
        <f t="shared" si="10"/>
        <v>3651</v>
      </c>
      <c r="P45" s="236">
        <f t="shared" si="19"/>
        <v>3894.4</v>
      </c>
      <c r="Q45" s="236">
        <f t="shared" si="20"/>
        <v>4137.8</v>
      </c>
      <c r="R45" s="119">
        <f t="shared" si="21"/>
        <v>4381.2</v>
      </c>
      <c r="S45" s="276" t="s">
        <v>522</v>
      </c>
      <c r="T45" s="270" t="s">
        <v>523</v>
      </c>
    </row>
    <row r="46" spans="1:20" ht="15.75" x14ac:dyDescent="0.25">
      <c r="A46" s="591"/>
      <c r="B46" s="135" t="s">
        <v>477</v>
      </c>
      <c r="C46" s="236">
        <f t="shared" si="0"/>
        <v>730.19999999999993</v>
      </c>
      <c r="D46" s="236">
        <f t="shared" si="1"/>
        <v>973.6</v>
      </c>
      <c r="E46" s="236">
        <f t="shared" si="2"/>
        <v>1217</v>
      </c>
      <c r="F46" s="236">
        <f t="shared" si="3"/>
        <v>1460.3999999999999</v>
      </c>
      <c r="G46" s="236">
        <f t="shared" si="4"/>
        <v>1703.8</v>
      </c>
      <c r="H46" s="236">
        <f t="shared" si="15"/>
        <v>1947.2</v>
      </c>
      <c r="I46" s="236">
        <f t="shared" si="5"/>
        <v>2190.6</v>
      </c>
      <c r="J46" s="391">
        <v>2434</v>
      </c>
      <c r="K46" s="236">
        <f t="shared" si="6"/>
        <v>2677.4</v>
      </c>
      <c r="L46" s="236">
        <f t="shared" si="7"/>
        <v>2920.7999999999997</v>
      </c>
      <c r="M46" s="236">
        <f t="shared" si="8"/>
        <v>3164.2000000000003</v>
      </c>
      <c r="N46" s="236">
        <f t="shared" si="9"/>
        <v>3407.6</v>
      </c>
      <c r="O46" s="236">
        <f t="shared" si="10"/>
        <v>3651</v>
      </c>
      <c r="P46" s="236">
        <f t="shared" si="19"/>
        <v>3894.4</v>
      </c>
      <c r="Q46" s="236">
        <f t="shared" si="20"/>
        <v>4137.8</v>
      </c>
      <c r="R46" s="119">
        <f t="shared" si="21"/>
        <v>4381.2</v>
      </c>
      <c r="S46" s="276" t="s">
        <v>519</v>
      </c>
      <c r="T46" s="270" t="s">
        <v>520</v>
      </c>
    </row>
    <row r="47" spans="1:20" ht="15.75" x14ac:dyDescent="0.25">
      <c r="A47" s="591"/>
      <c r="B47" s="21" t="s">
        <v>478</v>
      </c>
      <c r="C47" s="236">
        <f t="shared" si="0"/>
        <v>730.19999999999993</v>
      </c>
      <c r="D47" s="236">
        <f t="shared" si="1"/>
        <v>973.6</v>
      </c>
      <c r="E47" s="236">
        <f t="shared" si="2"/>
        <v>1217</v>
      </c>
      <c r="F47" s="236">
        <f t="shared" si="3"/>
        <v>1460.3999999999999</v>
      </c>
      <c r="G47" s="236">
        <f t="shared" si="4"/>
        <v>1703.8</v>
      </c>
      <c r="H47" s="236">
        <f t="shared" si="15"/>
        <v>1947.2</v>
      </c>
      <c r="I47" s="236">
        <f t="shared" si="5"/>
        <v>2190.6</v>
      </c>
      <c r="J47" s="391">
        <v>2434</v>
      </c>
      <c r="K47" s="236">
        <f t="shared" si="6"/>
        <v>2677.4</v>
      </c>
      <c r="L47" s="236">
        <f t="shared" si="7"/>
        <v>2920.7999999999997</v>
      </c>
      <c r="M47" s="236">
        <f t="shared" si="8"/>
        <v>3164.2000000000003</v>
      </c>
      <c r="N47" s="236">
        <f t="shared" si="9"/>
        <v>3407.6</v>
      </c>
      <c r="O47" s="236">
        <f t="shared" si="10"/>
        <v>3651</v>
      </c>
      <c r="P47" s="236">
        <f t="shared" si="19"/>
        <v>3894.4</v>
      </c>
      <c r="Q47" s="236">
        <f t="shared" si="20"/>
        <v>4137.8</v>
      </c>
      <c r="R47" s="119">
        <f t="shared" si="21"/>
        <v>4381.2</v>
      </c>
      <c r="S47" s="276" t="s">
        <v>522</v>
      </c>
      <c r="T47" s="270" t="s">
        <v>523</v>
      </c>
    </row>
    <row r="48" spans="1:20" ht="15.75" x14ac:dyDescent="0.25">
      <c r="A48" s="591"/>
      <c r="B48" s="135" t="s">
        <v>507</v>
      </c>
      <c r="C48" s="236">
        <f t="shared" ref="C48:C49" si="22">J48*0.3</f>
        <v>730.19999999999993</v>
      </c>
      <c r="D48" s="236">
        <f t="shared" ref="D48:D49" si="23">J48*0.4</f>
        <v>973.6</v>
      </c>
      <c r="E48" s="236">
        <f t="shared" ref="E48:E49" si="24">J48*0.5</f>
        <v>1217</v>
      </c>
      <c r="F48" s="236">
        <f t="shared" ref="F48:F49" si="25">J48*0.6</f>
        <v>1460.3999999999999</v>
      </c>
      <c r="G48" s="236">
        <f t="shared" ref="G48:G49" si="26">J48*0.7</f>
        <v>1703.8</v>
      </c>
      <c r="H48" s="236">
        <f t="shared" ref="H48:H49" si="27">J48*0.8</f>
        <v>1947.2</v>
      </c>
      <c r="I48" s="236">
        <f t="shared" ref="I48:I49" si="28">J48*0.9</f>
        <v>2190.6</v>
      </c>
      <c r="J48" s="391">
        <v>2434</v>
      </c>
      <c r="K48" s="236">
        <f t="shared" ref="K48:K49" si="29">J48*1.1</f>
        <v>2677.4</v>
      </c>
      <c r="L48" s="236">
        <f t="shared" ref="L48:L49" si="30">J48*1.2</f>
        <v>2920.7999999999997</v>
      </c>
      <c r="M48" s="236">
        <f t="shared" ref="M48:M49" si="31">J48*1.3</f>
        <v>3164.2000000000003</v>
      </c>
      <c r="N48" s="236">
        <f t="shared" ref="N48:N49" si="32">J48*1.4</f>
        <v>3407.6</v>
      </c>
      <c r="O48" s="236">
        <f t="shared" ref="O48:O49" si="33">J48*1.5</f>
        <v>3651</v>
      </c>
      <c r="P48" s="236">
        <f t="shared" ref="P48:P49" si="34">J48*1.6</f>
        <v>3894.4</v>
      </c>
      <c r="Q48" s="236">
        <f t="shared" ref="Q48:Q49" si="35">J48*1.7</f>
        <v>4137.8</v>
      </c>
      <c r="R48" s="119">
        <f t="shared" ref="R48:R49" si="36">J48*1.8</f>
        <v>4381.2</v>
      </c>
      <c r="S48" s="276" t="s">
        <v>519</v>
      </c>
      <c r="T48" s="270" t="s">
        <v>520</v>
      </c>
    </row>
    <row r="49" spans="1:23" ht="15.75" x14ac:dyDescent="0.25">
      <c r="A49" s="591"/>
      <c r="B49" s="21" t="s">
        <v>479</v>
      </c>
      <c r="C49" s="236">
        <f t="shared" si="22"/>
        <v>730.19999999999993</v>
      </c>
      <c r="D49" s="236">
        <f t="shared" si="23"/>
        <v>973.6</v>
      </c>
      <c r="E49" s="236">
        <f t="shared" si="24"/>
        <v>1217</v>
      </c>
      <c r="F49" s="236">
        <f t="shared" si="25"/>
        <v>1460.3999999999999</v>
      </c>
      <c r="G49" s="236">
        <f t="shared" si="26"/>
        <v>1703.8</v>
      </c>
      <c r="H49" s="236">
        <f t="shared" si="27"/>
        <v>1947.2</v>
      </c>
      <c r="I49" s="236">
        <f t="shared" si="28"/>
        <v>2190.6</v>
      </c>
      <c r="J49" s="391">
        <v>2434</v>
      </c>
      <c r="K49" s="236">
        <f t="shared" si="29"/>
        <v>2677.4</v>
      </c>
      <c r="L49" s="236">
        <f t="shared" si="30"/>
        <v>2920.7999999999997</v>
      </c>
      <c r="M49" s="236">
        <f t="shared" si="31"/>
        <v>3164.2000000000003</v>
      </c>
      <c r="N49" s="236">
        <f t="shared" si="32"/>
        <v>3407.6</v>
      </c>
      <c r="O49" s="236">
        <f t="shared" si="33"/>
        <v>3651</v>
      </c>
      <c r="P49" s="236">
        <f t="shared" si="34"/>
        <v>3894.4</v>
      </c>
      <c r="Q49" s="236">
        <f t="shared" si="35"/>
        <v>4137.8</v>
      </c>
      <c r="R49" s="119">
        <f t="shared" si="36"/>
        <v>4381.2</v>
      </c>
      <c r="S49" s="276" t="s">
        <v>522</v>
      </c>
      <c r="T49" s="270" t="s">
        <v>523</v>
      </c>
    </row>
    <row r="50" spans="1:23" ht="15.75" x14ac:dyDescent="0.25">
      <c r="A50" s="602"/>
      <c r="B50" s="135" t="s">
        <v>303</v>
      </c>
      <c r="C50" s="236">
        <f t="shared" ref="C50" si="37">J50*0.3</f>
        <v>730.19999999999993</v>
      </c>
      <c r="D50" s="236">
        <f t="shared" ref="D50" si="38">J50*0.4</f>
        <v>973.6</v>
      </c>
      <c r="E50" s="236">
        <f t="shared" ref="E50" si="39">J50*0.5</f>
        <v>1217</v>
      </c>
      <c r="F50" s="236">
        <f t="shared" ref="F50" si="40">J50*0.6</f>
        <v>1460.3999999999999</v>
      </c>
      <c r="G50" s="236">
        <f t="shared" ref="G50" si="41">J50*0.7</f>
        <v>1703.8</v>
      </c>
      <c r="H50" s="236">
        <f t="shared" ref="H50" si="42">J50*0.8</f>
        <v>1947.2</v>
      </c>
      <c r="I50" s="236">
        <f t="shared" ref="I50" si="43">J50*0.9</f>
        <v>2190.6</v>
      </c>
      <c r="J50" s="391">
        <v>2434</v>
      </c>
      <c r="K50" s="236">
        <f t="shared" ref="K50" si="44">J50*1.1</f>
        <v>2677.4</v>
      </c>
      <c r="L50" s="236">
        <f t="shared" ref="L50" si="45">J50*1.2</f>
        <v>2920.7999999999997</v>
      </c>
      <c r="M50" s="236">
        <f t="shared" ref="M50" si="46">J50*1.3</f>
        <v>3164.2000000000003</v>
      </c>
      <c r="N50" s="236">
        <f t="shared" ref="N50" si="47">J50*1.4</f>
        <v>3407.6</v>
      </c>
      <c r="O50" s="236">
        <f t="shared" ref="O50" si="48">J50*1.5</f>
        <v>3651</v>
      </c>
      <c r="P50" s="236">
        <f t="shared" ref="P50" si="49">J50*1.6</f>
        <v>3894.4</v>
      </c>
      <c r="Q50" s="236">
        <f t="shared" ref="Q50" si="50">J50*1.7</f>
        <v>4137.8</v>
      </c>
      <c r="R50" s="119">
        <f t="shared" ref="R50" si="51">J50*1.8</f>
        <v>4381.2</v>
      </c>
      <c r="S50" s="276" t="s">
        <v>519</v>
      </c>
      <c r="T50" s="270" t="s">
        <v>520</v>
      </c>
    </row>
    <row r="51" spans="1:23" ht="15.75" x14ac:dyDescent="0.25">
      <c r="A51" s="602"/>
      <c r="B51" s="135" t="s">
        <v>508</v>
      </c>
      <c r="C51" s="236">
        <f t="shared" si="0"/>
        <v>730.19999999999993</v>
      </c>
      <c r="D51" s="236">
        <f t="shared" si="1"/>
        <v>973.6</v>
      </c>
      <c r="E51" s="236">
        <f t="shared" si="2"/>
        <v>1217</v>
      </c>
      <c r="F51" s="236">
        <f t="shared" si="3"/>
        <v>1460.3999999999999</v>
      </c>
      <c r="G51" s="236">
        <f t="shared" si="4"/>
        <v>1703.8</v>
      </c>
      <c r="H51" s="236">
        <f t="shared" si="15"/>
        <v>1947.2</v>
      </c>
      <c r="I51" s="236">
        <f t="shared" si="5"/>
        <v>2190.6</v>
      </c>
      <c r="J51" s="391">
        <v>2434</v>
      </c>
      <c r="K51" s="236">
        <f t="shared" si="6"/>
        <v>2677.4</v>
      </c>
      <c r="L51" s="236">
        <f t="shared" si="7"/>
        <v>2920.7999999999997</v>
      </c>
      <c r="M51" s="236">
        <f t="shared" si="8"/>
        <v>3164.2000000000003</v>
      </c>
      <c r="N51" s="236">
        <f t="shared" si="9"/>
        <v>3407.6</v>
      </c>
      <c r="O51" s="236">
        <f t="shared" si="10"/>
        <v>3651</v>
      </c>
      <c r="P51" s="236">
        <f>J51*1.6</f>
        <v>3894.4</v>
      </c>
      <c r="Q51" s="236">
        <f>J51*1.7</f>
        <v>4137.8</v>
      </c>
      <c r="R51" s="119">
        <f>J51*1.8</f>
        <v>4381.2</v>
      </c>
      <c r="S51" s="276" t="s">
        <v>519</v>
      </c>
      <c r="T51" s="270" t="s">
        <v>520</v>
      </c>
    </row>
    <row r="52" spans="1:23" ht="15.75" x14ac:dyDescent="0.25">
      <c r="A52" s="602"/>
      <c r="B52" s="232" t="s">
        <v>509</v>
      </c>
      <c r="C52" s="236">
        <f t="shared" si="0"/>
        <v>730.19999999999993</v>
      </c>
      <c r="D52" s="236">
        <f t="shared" si="1"/>
        <v>973.6</v>
      </c>
      <c r="E52" s="236">
        <f t="shared" si="2"/>
        <v>1217</v>
      </c>
      <c r="F52" s="236">
        <f t="shared" si="3"/>
        <v>1460.3999999999999</v>
      </c>
      <c r="G52" s="236">
        <f t="shared" si="4"/>
        <v>1703.8</v>
      </c>
      <c r="H52" s="236">
        <f t="shared" si="15"/>
        <v>1947.2</v>
      </c>
      <c r="I52" s="236">
        <f t="shared" si="5"/>
        <v>2190.6</v>
      </c>
      <c r="J52" s="391">
        <v>2434</v>
      </c>
      <c r="K52" s="236">
        <f t="shared" si="6"/>
        <v>2677.4</v>
      </c>
      <c r="L52" s="236">
        <f t="shared" si="7"/>
        <v>2920.7999999999997</v>
      </c>
      <c r="M52" s="236">
        <f t="shared" si="8"/>
        <v>3164.2000000000003</v>
      </c>
      <c r="N52" s="236">
        <f t="shared" si="9"/>
        <v>3407.6</v>
      </c>
      <c r="O52" s="236">
        <f t="shared" si="10"/>
        <v>3651</v>
      </c>
      <c r="P52" s="236">
        <f t="shared" ref="P52:P63" si="52">J52*1.6</f>
        <v>3894.4</v>
      </c>
      <c r="Q52" s="236">
        <f t="shared" ref="Q52:Q63" si="53">J52*1.7</f>
        <v>4137.8</v>
      </c>
      <c r="R52" s="119">
        <f t="shared" ref="R52:R63" si="54">J52*1.8</f>
        <v>4381.2</v>
      </c>
      <c r="S52" s="276" t="s">
        <v>519</v>
      </c>
      <c r="T52" s="270" t="s">
        <v>520</v>
      </c>
    </row>
    <row r="53" spans="1:23" ht="15.75" customHeight="1" x14ac:dyDescent="0.25">
      <c r="A53" s="603"/>
      <c r="B53" s="617" t="s">
        <v>499</v>
      </c>
      <c r="C53" s="535">
        <f t="shared" si="0"/>
        <v>730.19999999999993</v>
      </c>
      <c r="D53" s="535">
        <f t="shared" si="1"/>
        <v>973.6</v>
      </c>
      <c r="E53" s="535">
        <f t="shared" si="2"/>
        <v>1217</v>
      </c>
      <c r="F53" s="535">
        <f t="shared" si="3"/>
        <v>1460.3999999999999</v>
      </c>
      <c r="G53" s="535">
        <f t="shared" si="4"/>
        <v>1703.8</v>
      </c>
      <c r="H53" s="535">
        <f t="shared" si="15"/>
        <v>1947.2</v>
      </c>
      <c r="I53" s="535">
        <f t="shared" si="5"/>
        <v>2190.6</v>
      </c>
      <c r="J53" s="535">
        <v>2434</v>
      </c>
      <c r="K53" s="535">
        <f t="shared" si="6"/>
        <v>2677.4</v>
      </c>
      <c r="L53" s="535">
        <f t="shared" si="7"/>
        <v>2920.7999999999997</v>
      </c>
      <c r="M53" s="535">
        <f t="shared" si="8"/>
        <v>3164.2000000000003</v>
      </c>
      <c r="N53" s="535">
        <f t="shared" si="9"/>
        <v>3407.6</v>
      </c>
      <c r="O53" s="535">
        <f t="shared" si="10"/>
        <v>3651</v>
      </c>
      <c r="P53" s="535">
        <f t="shared" si="52"/>
        <v>3894.4</v>
      </c>
      <c r="Q53" s="535">
        <f t="shared" si="53"/>
        <v>4137.8</v>
      </c>
      <c r="R53" s="540">
        <f t="shared" si="54"/>
        <v>4381.2</v>
      </c>
      <c r="S53" s="542" t="s">
        <v>519</v>
      </c>
      <c r="T53" s="544" t="s">
        <v>520</v>
      </c>
    </row>
    <row r="54" spans="1:23" ht="31.5" customHeight="1" x14ac:dyDescent="0.25">
      <c r="A54" s="603"/>
      <c r="B54" s="618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41"/>
      <c r="S54" s="543"/>
      <c r="T54" s="545"/>
    </row>
    <row r="55" spans="1:23" ht="15.75" x14ac:dyDescent="0.25">
      <c r="A55" s="602"/>
      <c r="B55" s="233" t="s">
        <v>510</v>
      </c>
      <c r="C55" s="236">
        <f t="shared" si="0"/>
        <v>730.19999999999993</v>
      </c>
      <c r="D55" s="236">
        <f t="shared" si="1"/>
        <v>973.6</v>
      </c>
      <c r="E55" s="236">
        <f t="shared" si="2"/>
        <v>1217</v>
      </c>
      <c r="F55" s="236">
        <f t="shared" si="3"/>
        <v>1460.3999999999999</v>
      </c>
      <c r="G55" s="236">
        <f t="shared" si="4"/>
        <v>1703.8</v>
      </c>
      <c r="H55" s="236">
        <f t="shared" si="15"/>
        <v>1947.2</v>
      </c>
      <c r="I55" s="236">
        <f t="shared" si="5"/>
        <v>2190.6</v>
      </c>
      <c r="J55" s="379">
        <v>2434</v>
      </c>
      <c r="K55" s="236">
        <f t="shared" si="6"/>
        <v>2677.4</v>
      </c>
      <c r="L55" s="236">
        <f t="shared" si="7"/>
        <v>2920.7999999999997</v>
      </c>
      <c r="M55" s="236">
        <f t="shared" si="8"/>
        <v>3164.2000000000003</v>
      </c>
      <c r="N55" s="236">
        <f t="shared" si="9"/>
        <v>3407.6</v>
      </c>
      <c r="O55" s="236">
        <f t="shared" si="10"/>
        <v>3651</v>
      </c>
      <c r="P55" s="236">
        <f t="shared" si="52"/>
        <v>3894.4</v>
      </c>
      <c r="Q55" s="236">
        <f t="shared" si="53"/>
        <v>4137.8</v>
      </c>
      <c r="R55" s="119">
        <f t="shared" si="54"/>
        <v>4381.2</v>
      </c>
      <c r="S55" s="278" t="s">
        <v>524</v>
      </c>
      <c r="T55" s="279" t="s">
        <v>525</v>
      </c>
    </row>
    <row r="56" spans="1:23" ht="16.5" thickBot="1" x14ac:dyDescent="0.3">
      <c r="A56" s="583"/>
      <c r="B56" s="142" t="s">
        <v>511</v>
      </c>
      <c r="C56" s="138">
        <f t="shared" si="0"/>
        <v>730.19999999999993</v>
      </c>
      <c r="D56" s="138">
        <f t="shared" si="1"/>
        <v>973.6</v>
      </c>
      <c r="E56" s="138">
        <f t="shared" si="2"/>
        <v>1217</v>
      </c>
      <c r="F56" s="138">
        <f t="shared" si="3"/>
        <v>1460.3999999999999</v>
      </c>
      <c r="G56" s="138">
        <f t="shared" si="4"/>
        <v>1703.8</v>
      </c>
      <c r="H56" s="138">
        <f t="shared" si="15"/>
        <v>1947.2</v>
      </c>
      <c r="I56" s="138">
        <f t="shared" si="5"/>
        <v>2190.6</v>
      </c>
      <c r="J56" s="380">
        <v>2434</v>
      </c>
      <c r="K56" s="138">
        <f t="shared" si="6"/>
        <v>2677.4</v>
      </c>
      <c r="L56" s="138">
        <f t="shared" si="7"/>
        <v>2920.7999999999997</v>
      </c>
      <c r="M56" s="138">
        <f t="shared" si="8"/>
        <v>3164.2000000000003</v>
      </c>
      <c r="N56" s="138">
        <f t="shared" si="9"/>
        <v>3407.6</v>
      </c>
      <c r="O56" s="138">
        <f t="shared" si="10"/>
        <v>3651</v>
      </c>
      <c r="P56" s="138">
        <f t="shared" si="52"/>
        <v>3894.4</v>
      </c>
      <c r="Q56" s="138">
        <f t="shared" si="53"/>
        <v>4137.8</v>
      </c>
      <c r="R56" s="139">
        <f t="shared" si="54"/>
        <v>4381.2</v>
      </c>
      <c r="S56" s="277" t="s">
        <v>535</v>
      </c>
      <c r="T56" s="271" t="s">
        <v>520</v>
      </c>
    </row>
    <row r="57" spans="1:23" ht="16.5" customHeight="1" thickBot="1" x14ac:dyDescent="0.3">
      <c r="A57" s="609"/>
      <c r="B57" s="610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0"/>
      <c r="O57" s="610"/>
      <c r="P57" s="610"/>
      <c r="Q57" s="610"/>
      <c r="R57" s="610"/>
      <c r="S57" s="610"/>
      <c r="T57" s="611"/>
    </row>
    <row r="58" spans="1:23" ht="24" customHeight="1" thickBot="1" x14ac:dyDescent="0.3">
      <c r="A58" s="237"/>
      <c r="B58" s="615" t="s">
        <v>542</v>
      </c>
      <c r="C58" s="612" t="s">
        <v>2</v>
      </c>
      <c r="D58" s="613"/>
      <c r="E58" s="613"/>
      <c r="F58" s="613"/>
      <c r="G58" s="613"/>
      <c r="H58" s="613"/>
      <c r="I58" s="613"/>
      <c r="J58" s="613"/>
      <c r="K58" s="613"/>
      <c r="L58" s="613"/>
      <c r="M58" s="613"/>
      <c r="N58" s="613"/>
      <c r="O58" s="613"/>
      <c r="P58" s="613"/>
      <c r="Q58" s="613"/>
      <c r="R58" s="614"/>
      <c r="S58" s="580" t="s">
        <v>547</v>
      </c>
      <c r="T58" s="581"/>
      <c r="V58" s="255"/>
      <c r="W58" s="255"/>
    </row>
    <row r="59" spans="1:23" ht="16.5" customHeight="1" thickBot="1" x14ac:dyDescent="0.3">
      <c r="A59" s="237"/>
      <c r="B59" s="616"/>
      <c r="C59" s="280">
        <v>0.3</v>
      </c>
      <c r="D59" s="230">
        <v>0.4</v>
      </c>
      <c r="E59" s="230">
        <v>0.5</v>
      </c>
      <c r="F59" s="230">
        <v>0.6</v>
      </c>
      <c r="G59" s="230">
        <v>0.7</v>
      </c>
      <c r="H59" s="230">
        <v>0.8</v>
      </c>
      <c r="I59" s="230">
        <v>0.9</v>
      </c>
      <c r="J59" s="230">
        <v>1</v>
      </c>
      <c r="K59" s="230">
        <v>1.1000000000000001</v>
      </c>
      <c r="L59" s="230">
        <v>1.2</v>
      </c>
      <c r="M59" s="230">
        <v>1.3</v>
      </c>
      <c r="N59" s="230">
        <v>1.4</v>
      </c>
      <c r="O59" s="230">
        <v>1.5</v>
      </c>
      <c r="P59" s="230">
        <v>1.6</v>
      </c>
      <c r="Q59" s="230">
        <v>1.7</v>
      </c>
      <c r="R59" s="231">
        <v>1.8</v>
      </c>
      <c r="S59" s="273" t="s">
        <v>463</v>
      </c>
      <c r="T59" s="266" t="s">
        <v>548</v>
      </c>
      <c r="V59" s="255"/>
      <c r="W59" s="255"/>
    </row>
    <row r="60" spans="1:23" ht="15.75" x14ac:dyDescent="0.25">
      <c r="A60" s="590">
        <v>5</v>
      </c>
      <c r="B60" s="141" t="s">
        <v>306</v>
      </c>
      <c r="C60" s="131">
        <f t="shared" si="0"/>
        <v>798.9</v>
      </c>
      <c r="D60" s="131">
        <f t="shared" si="1"/>
        <v>1065.2</v>
      </c>
      <c r="E60" s="131">
        <f t="shared" si="2"/>
        <v>1331.5</v>
      </c>
      <c r="F60" s="131">
        <f t="shared" si="3"/>
        <v>1597.8</v>
      </c>
      <c r="G60" s="131">
        <f t="shared" si="4"/>
        <v>1864.1</v>
      </c>
      <c r="H60" s="131">
        <f t="shared" si="15"/>
        <v>2130.4</v>
      </c>
      <c r="I60" s="131">
        <f t="shared" si="5"/>
        <v>2396.7000000000003</v>
      </c>
      <c r="J60" s="131">
        <v>2663</v>
      </c>
      <c r="K60" s="131">
        <f t="shared" si="6"/>
        <v>2929.3</v>
      </c>
      <c r="L60" s="131">
        <f t="shared" si="7"/>
        <v>3195.6</v>
      </c>
      <c r="M60" s="131">
        <f t="shared" si="8"/>
        <v>3461.9</v>
      </c>
      <c r="N60" s="131">
        <f t="shared" si="9"/>
        <v>3728.2</v>
      </c>
      <c r="O60" s="131">
        <f t="shared" si="10"/>
        <v>3994.5</v>
      </c>
      <c r="P60" s="131">
        <f t="shared" si="52"/>
        <v>4260.8</v>
      </c>
      <c r="Q60" s="131">
        <f t="shared" si="53"/>
        <v>4527.0999999999995</v>
      </c>
      <c r="R60" s="132">
        <f t="shared" si="54"/>
        <v>4793.4000000000005</v>
      </c>
      <c r="S60" s="275" t="s">
        <v>519</v>
      </c>
      <c r="T60" s="269" t="s">
        <v>520</v>
      </c>
    </row>
    <row r="61" spans="1:23" ht="15.75" x14ac:dyDescent="0.25">
      <c r="A61" s="591"/>
      <c r="B61" s="135" t="s">
        <v>329</v>
      </c>
      <c r="C61" s="236">
        <f t="shared" si="0"/>
        <v>798.9</v>
      </c>
      <c r="D61" s="236">
        <f t="shared" si="1"/>
        <v>1065.2</v>
      </c>
      <c r="E61" s="236">
        <f t="shared" si="2"/>
        <v>1331.5</v>
      </c>
      <c r="F61" s="236">
        <f t="shared" si="3"/>
        <v>1597.8</v>
      </c>
      <c r="G61" s="236">
        <f t="shared" si="4"/>
        <v>1864.1</v>
      </c>
      <c r="H61" s="236">
        <f t="shared" si="15"/>
        <v>2130.4</v>
      </c>
      <c r="I61" s="236">
        <f t="shared" si="5"/>
        <v>2396.7000000000003</v>
      </c>
      <c r="J61" s="236">
        <v>2663</v>
      </c>
      <c r="K61" s="236">
        <f t="shared" si="6"/>
        <v>2929.3</v>
      </c>
      <c r="L61" s="236">
        <f t="shared" si="7"/>
        <v>3195.6</v>
      </c>
      <c r="M61" s="236">
        <f t="shared" si="8"/>
        <v>3461.9</v>
      </c>
      <c r="N61" s="236">
        <f t="shared" si="9"/>
        <v>3728.2</v>
      </c>
      <c r="O61" s="236">
        <f t="shared" si="10"/>
        <v>3994.5</v>
      </c>
      <c r="P61" s="236">
        <f t="shared" si="52"/>
        <v>4260.8</v>
      </c>
      <c r="Q61" s="236">
        <f t="shared" si="53"/>
        <v>4527.0999999999995</v>
      </c>
      <c r="R61" s="119">
        <f t="shared" si="54"/>
        <v>4793.4000000000005</v>
      </c>
      <c r="S61" s="276" t="s">
        <v>519</v>
      </c>
      <c r="T61" s="270" t="s">
        <v>520</v>
      </c>
    </row>
    <row r="62" spans="1:23" ht="31.5" x14ac:dyDescent="0.25">
      <c r="A62" s="591"/>
      <c r="B62" s="135" t="s">
        <v>330</v>
      </c>
      <c r="C62" s="236">
        <f t="shared" si="0"/>
        <v>639</v>
      </c>
      <c r="D62" s="236">
        <f t="shared" si="1"/>
        <v>852</v>
      </c>
      <c r="E62" s="236">
        <f t="shared" si="2"/>
        <v>1065</v>
      </c>
      <c r="F62" s="236">
        <f t="shared" si="3"/>
        <v>1278</v>
      </c>
      <c r="G62" s="236">
        <f t="shared" si="4"/>
        <v>1491</v>
      </c>
      <c r="H62" s="236">
        <f t="shared" si="15"/>
        <v>1704</v>
      </c>
      <c r="I62" s="236">
        <f t="shared" si="5"/>
        <v>1917</v>
      </c>
      <c r="J62" s="236">
        <v>2130</v>
      </c>
      <c r="K62" s="236">
        <f t="shared" si="6"/>
        <v>2343</v>
      </c>
      <c r="L62" s="236">
        <f t="shared" si="7"/>
        <v>2556</v>
      </c>
      <c r="M62" s="236">
        <f t="shared" si="8"/>
        <v>2769</v>
      </c>
      <c r="N62" s="236">
        <f t="shared" si="9"/>
        <v>2982</v>
      </c>
      <c r="O62" s="236">
        <f t="shared" si="10"/>
        <v>3195</v>
      </c>
      <c r="P62" s="236">
        <f t="shared" si="52"/>
        <v>3408</v>
      </c>
      <c r="Q62" s="236">
        <f t="shared" si="53"/>
        <v>3621</v>
      </c>
      <c r="R62" s="119">
        <f t="shared" si="54"/>
        <v>3834</v>
      </c>
      <c r="S62" s="276" t="s">
        <v>465</v>
      </c>
      <c r="T62" s="270" t="s">
        <v>534</v>
      </c>
    </row>
    <row r="63" spans="1:23" ht="15.75" x14ac:dyDescent="0.25">
      <c r="A63" s="591"/>
      <c r="B63" s="135" t="s">
        <v>309</v>
      </c>
      <c r="C63" s="236">
        <f t="shared" si="0"/>
        <v>798.9</v>
      </c>
      <c r="D63" s="236">
        <f t="shared" si="1"/>
        <v>1065.2</v>
      </c>
      <c r="E63" s="236">
        <f t="shared" si="2"/>
        <v>1331.5</v>
      </c>
      <c r="F63" s="236">
        <f t="shared" si="3"/>
        <v>1597.8</v>
      </c>
      <c r="G63" s="236">
        <f t="shared" si="4"/>
        <v>1864.1</v>
      </c>
      <c r="H63" s="236">
        <f t="shared" si="15"/>
        <v>2130.4</v>
      </c>
      <c r="I63" s="236">
        <f t="shared" si="5"/>
        <v>2396.7000000000003</v>
      </c>
      <c r="J63" s="236">
        <v>2663</v>
      </c>
      <c r="K63" s="236">
        <f t="shared" si="6"/>
        <v>2929.3</v>
      </c>
      <c r="L63" s="236">
        <f t="shared" si="7"/>
        <v>3195.6</v>
      </c>
      <c r="M63" s="236">
        <f t="shared" si="8"/>
        <v>3461.9</v>
      </c>
      <c r="N63" s="236">
        <f t="shared" si="9"/>
        <v>3728.2</v>
      </c>
      <c r="O63" s="236">
        <f t="shared" si="10"/>
        <v>3994.5</v>
      </c>
      <c r="P63" s="236">
        <f t="shared" si="52"/>
        <v>4260.8</v>
      </c>
      <c r="Q63" s="236">
        <f t="shared" si="53"/>
        <v>4527.0999999999995</v>
      </c>
      <c r="R63" s="119">
        <f t="shared" si="54"/>
        <v>4793.4000000000005</v>
      </c>
      <c r="S63" s="276" t="s">
        <v>536</v>
      </c>
      <c r="T63" s="270" t="s">
        <v>537</v>
      </c>
    </row>
    <row r="64" spans="1:23" ht="15.75" x14ac:dyDescent="0.25">
      <c r="A64" s="591"/>
      <c r="B64" s="135" t="s">
        <v>310</v>
      </c>
      <c r="C64" s="236">
        <f t="shared" si="0"/>
        <v>798.9</v>
      </c>
      <c r="D64" s="236">
        <f t="shared" si="1"/>
        <v>1065.2</v>
      </c>
      <c r="E64" s="236">
        <f t="shared" si="2"/>
        <v>1331.5</v>
      </c>
      <c r="F64" s="236">
        <f t="shared" si="3"/>
        <v>1597.8</v>
      </c>
      <c r="G64" s="236">
        <f t="shared" si="4"/>
        <v>1864.1</v>
      </c>
      <c r="H64" s="236">
        <f t="shared" si="15"/>
        <v>2130.4</v>
      </c>
      <c r="I64" s="236">
        <f t="shared" si="5"/>
        <v>2396.7000000000003</v>
      </c>
      <c r="J64" s="391">
        <v>2663</v>
      </c>
      <c r="K64" s="236">
        <f t="shared" si="6"/>
        <v>2929.3</v>
      </c>
      <c r="L64" s="236">
        <f t="shared" si="7"/>
        <v>3195.6</v>
      </c>
      <c r="M64" s="236">
        <f t="shared" si="8"/>
        <v>3461.9</v>
      </c>
      <c r="N64" s="236">
        <f t="shared" si="9"/>
        <v>3728.2</v>
      </c>
      <c r="O64" s="236">
        <f t="shared" si="10"/>
        <v>3994.5</v>
      </c>
      <c r="P64" s="236">
        <f t="shared" ref="P64:P84" si="55">J64*1.6</f>
        <v>4260.8</v>
      </c>
      <c r="Q64" s="236">
        <f t="shared" ref="Q64:Q84" si="56">J64*1.7</f>
        <v>4527.0999999999995</v>
      </c>
      <c r="R64" s="119">
        <f t="shared" ref="R64:R84" si="57">J64*1.8</f>
        <v>4793.4000000000005</v>
      </c>
      <c r="S64" s="276" t="s">
        <v>519</v>
      </c>
      <c r="T64" s="270" t="s">
        <v>520</v>
      </c>
    </row>
    <row r="65" spans="1:20" ht="15.75" x14ac:dyDescent="0.25">
      <c r="A65" s="591"/>
      <c r="B65" s="135" t="s">
        <v>331</v>
      </c>
      <c r="C65" s="236">
        <f t="shared" si="0"/>
        <v>798.9</v>
      </c>
      <c r="D65" s="236">
        <f t="shared" si="1"/>
        <v>1065.2</v>
      </c>
      <c r="E65" s="236">
        <f t="shared" si="2"/>
        <v>1331.5</v>
      </c>
      <c r="F65" s="236">
        <f t="shared" si="3"/>
        <v>1597.8</v>
      </c>
      <c r="G65" s="236">
        <f t="shared" si="4"/>
        <v>1864.1</v>
      </c>
      <c r="H65" s="236">
        <f t="shared" si="15"/>
        <v>2130.4</v>
      </c>
      <c r="I65" s="236">
        <f t="shared" si="5"/>
        <v>2396.7000000000003</v>
      </c>
      <c r="J65" s="391">
        <v>2663</v>
      </c>
      <c r="K65" s="236">
        <f t="shared" si="6"/>
        <v>2929.3</v>
      </c>
      <c r="L65" s="236">
        <f t="shared" si="7"/>
        <v>3195.6</v>
      </c>
      <c r="M65" s="236">
        <f t="shared" si="8"/>
        <v>3461.9</v>
      </c>
      <c r="N65" s="236">
        <f t="shared" si="9"/>
        <v>3728.2</v>
      </c>
      <c r="O65" s="236">
        <f t="shared" si="10"/>
        <v>3994.5</v>
      </c>
      <c r="P65" s="236">
        <f t="shared" si="55"/>
        <v>4260.8</v>
      </c>
      <c r="Q65" s="236">
        <f t="shared" si="56"/>
        <v>4527.0999999999995</v>
      </c>
      <c r="R65" s="119">
        <f t="shared" si="57"/>
        <v>4793.4000000000005</v>
      </c>
      <c r="S65" s="276" t="s">
        <v>524</v>
      </c>
      <c r="T65" s="270" t="s">
        <v>525</v>
      </c>
    </row>
    <row r="66" spans="1:20" ht="15.75" x14ac:dyDescent="0.25">
      <c r="A66" s="591"/>
      <c r="B66" s="135" t="s">
        <v>512</v>
      </c>
      <c r="C66" s="236">
        <f t="shared" si="0"/>
        <v>798.9</v>
      </c>
      <c r="D66" s="236">
        <f t="shared" si="1"/>
        <v>1065.2</v>
      </c>
      <c r="E66" s="236">
        <f t="shared" si="2"/>
        <v>1331.5</v>
      </c>
      <c r="F66" s="236">
        <f t="shared" si="3"/>
        <v>1597.8</v>
      </c>
      <c r="G66" s="236">
        <f t="shared" si="4"/>
        <v>1864.1</v>
      </c>
      <c r="H66" s="236">
        <f t="shared" si="15"/>
        <v>2130.4</v>
      </c>
      <c r="I66" s="236">
        <f t="shared" si="5"/>
        <v>2396.7000000000003</v>
      </c>
      <c r="J66" s="391">
        <v>2663</v>
      </c>
      <c r="K66" s="236">
        <f t="shared" si="6"/>
        <v>2929.3</v>
      </c>
      <c r="L66" s="236">
        <f t="shared" si="7"/>
        <v>3195.6</v>
      </c>
      <c r="M66" s="236">
        <f t="shared" si="8"/>
        <v>3461.9</v>
      </c>
      <c r="N66" s="236">
        <f t="shared" si="9"/>
        <v>3728.2</v>
      </c>
      <c r="O66" s="236">
        <f t="shared" si="10"/>
        <v>3994.5</v>
      </c>
      <c r="P66" s="236">
        <f t="shared" si="55"/>
        <v>4260.8</v>
      </c>
      <c r="Q66" s="236">
        <f t="shared" si="56"/>
        <v>4527.0999999999995</v>
      </c>
      <c r="R66" s="119">
        <f t="shared" si="57"/>
        <v>4793.4000000000005</v>
      </c>
      <c r="S66" s="276" t="s">
        <v>519</v>
      </c>
      <c r="T66" s="270" t="s">
        <v>520</v>
      </c>
    </row>
    <row r="67" spans="1:20" ht="31.5" x14ac:dyDescent="0.25">
      <c r="A67" s="591"/>
      <c r="B67" s="135" t="s">
        <v>332</v>
      </c>
      <c r="C67" s="236">
        <f t="shared" si="0"/>
        <v>798.9</v>
      </c>
      <c r="D67" s="236">
        <f t="shared" si="1"/>
        <v>1065.2</v>
      </c>
      <c r="E67" s="236">
        <f t="shared" si="2"/>
        <v>1331.5</v>
      </c>
      <c r="F67" s="236">
        <f t="shared" si="3"/>
        <v>1597.8</v>
      </c>
      <c r="G67" s="236">
        <f t="shared" si="4"/>
        <v>1864.1</v>
      </c>
      <c r="H67" s="236">
        <f t="shared" si="15"/>
        <v>2130.4</v>
      </c>
      <c r="I67" s="236">
        <f t="shared" si="5"/>
        <v>2396.7000000000003</v>
      </c>
      <c r="J67" s="391">
        <v>2663</v>
      </c>
      <c r="K67" s="236">
        <f t="shared" si="6"/>
        <v>2929.3</v>
      </c>
      <c r="L67" s="236">
        <f t="shared" si="7"/>
        <v>3195.6</v>
      </c>
      <c r="M67" s="236">
        <f t="shared" si="8"/>
        <v>3461.9</v>
      </c>
      <c r="N67" s="236">
        <f t="shared" si="9"/>
        <v>3728.2</v>
      </c>
      <c r="O67" s="236">
        <f t="shared" si="10"/>
        <v>3994.5</v>
      </c>
      <c r="P67" s="236">
        <f t="shared" si="55"/>
        <v>4260.8</v>
      </c>
      <c r="Q67" s="236">
        <f t="shared" si="56"/>
        <v>4527.0999999999995</v>
      </c>
      <c r="R67" s="119">
        <f t="shared" si="57"/>
        <v>4793.4000000000005</v>
      </c>
      <c r="S67" s="276" t="s">
        <v>536</v>
      </c>
      <c r="T67" s="272" t="s">
        <v>80</v>
      </c>
    </row>
    <row r="68" spans="1:20" ht="15.75" x14ac:dyDescent="0.25">
      <c r="A68" s="591"/>
      <c r="B68" s="135" t="s">
        <v>333</v>
      </c>
      <c r="C68" s="236">
        <f t="shared" si="0"/>
        <v>798.9</v>
      </c>
      <c r="D68" s="236">
        <f t="shared" si="1"/>
        <v>1065.2</v>
      </c>
      <c r="E68" s="236">
        <f t="shared" si="2"/>
        <v>1331.5</v>
      </c>
      <c r="F68" s="236">
        <f t="shared" si="3"/>
        <v>1597.8</v>
      </c>
      <c r="G68" s="236">
        <f t="shared" si="4"/>
        <v>1864.1</v>
      </c>
      <c r="H68" s="236">
        <f t="shared" si="15"/>
        <v>2130.4</v>
      </c>
      <c r="I68" s="236">
        <f t="shared" si="5"/>
        <v>2396.7000000000003</v>
      </c>
      <c r="J68" s="391">
        <v>2663</v>
      </c>
      <c r="K68" s="236">
        <f t="shared" si="6"/>
        <v>2929.3</v>
      </c>
      <c r="L68" s="236">
        <f t="shared" si="7"/>
        <v>3195.6</v>
      </c>
      <c r="M68" s="236">
        <f t="shared" si="8"/>
        <v>3461.9</v>
      </c>
      <c r="N68" s="236">
        <f t="shared" si="9"/>
        <v>3728.2</v>
      </c>
      <c r="O68" s="236">
        <f t="shared" si="10"/>
        <v>3994.5</v>
      </c>
      <c r="P68" s="236">
        <f t="shared" si="55"/>
        <v>4260.8</v>
      </c>
      <c r="Q68" s="236">
        <f t="shared" si="56"/>
        <v>4527.0999999999995</v>
      </c>
      <c r="R68" s="119">
        <f t="shared" si="57"/>
        <v>4793.4000000000005</v>
      </c>
      <c r="S68" s="276" t="s">
        <v>526</v>
      </c>
      <c r="T68" s="270" t="s">
        <v>527</v>
      </c>
    </row>
    <row r="69" spans="1:20" ht="15.75" x14ac:dyDescent="0.25">
      <c r="A69" s="591"/>
      <c r="B69" s="135" t="s">
        <v>484</v>
      </c>
      <c r="C69" s="236">
        <f t="shared" si="0"/>
        <v>798.9</v>
      </c>
      <c r="D69" s="236">
        <f t="shared" si="1"/>
        <v>1065.2</v>
      </c>
      <c r="E69" s="236">
        <f t="shared" si="2"/>
        <v>1331.5</v>
      </c>
      <c r="F69" s="236">
        <f t="shared" si="3"/>
        <v>1597.8</v>
      </c>
      <c r="G69" s="236">
        <f t="shared" si="4"/>
        <v>1864.1</v>
      </c>
      <c r="H69" s="236">
        <f t="shared" si="15"/>
        <v>2130.4</v>
      </c>
      <c r="I69" s="236">
        <f t="shared" si="5"/>
        <v>2396.7000000000003</v>
      </c>
      <c r="J69" s="391">
        <v>2663</v>
      </c>
      <c r="K69" s="236">
        <f t="shared" si="6"/>
        <v>2929.3</v>
      </c>
      <c r="L69" s="236">
        <f t="shared" si="7"/>
        <v>3195.6</v>
      </c>
      <c r="M69" s="236">
        <f t="shared" si="8"/>
        <v>3461.9</v>
      </c>
      <c r="N69" s="236">
        <f t="shared" si="9"/>
        <v>3728.2</v>
      </c>
      <c r="O69" s="236">
        <f t="shared" si="10"/>
        <v>3994.5</v>
      </c>
      <c r="P69" s="236">
        <f>J69*1.6</f>
        <v>4260.8</v>
      </c>
      <c r="Q69" s="236">
        <f>J69*1.7</f>
        <v>4527.0999999999995</v>
      </c>
      <c r="R69" s="119">
        <f>J69*1.8</f>
        <v>4793.4000000000005</v>
      </c>
      <c r="S69" s="276" t="s">
        <v>528</v>
      </c>
      <c r="T69" s="270" t="s">
        <v>529</v>
      </c>
    </row>
    <row r="70" spans="1:20" ht="31.5" x14ac:dyDescent="0.25">
      <c r="A70" s="591"/>
      <c r="B70" s="135" t="s">
        <v>513</v>
      </c>
      <c r="C70" s="236">
        <f t="shared" si="0"/>
        <v>639</v>
      </c>
      <c r="D70" s="236">
        <f t="shared" si="1"/>
        <v>852</v>
      </c>
      <c r="E70" s="236">
        <f t="shared" si="2"/>
        <v>1065</v>
      </c>
      <c r="F70" s="236">
        <f t="shared" si="3"/>
        <v>1278</v>
      </c>
      <c r="G70" s="236">
        <f t="shared" si="4"/>
        <v>1491</v>
      </c>
      <c r="H70" s="236">
        <f t="shared" si="15"/>
        <v>1704</v>
      </c>
      <c r="I70" s="236">
        <f t="shared" si="5"/>
        <v>1917</v>
      </c>
      <c r="J70" s="236">
        <v>2130</v>
      </c>
      <c r="K70" s="236">
        <f t="shared" si="6"/>
        <v>2343</v>
      </c>
      <c r="L70" s="236">
        <f t="shared" si="7"/>
        <v>2556</v>
      </c>
      <c r="M70" s="236">
        <f t="shared" si="8"/>
        <v>2769</v>
      </c>
      <c r="N70" s="236">
        <f t="shared" si="9"/>
        <v>2982</v>
      </c>
      <c r="O70" s="236">
        <f t="shared" si="10"/>
        <v>3195</v>
      </c>
      <c r="P70" s="236">
        <f t="shared" ref="P70:P76" si="58">J70*1.6</f>
        <v>3408</v>
      </c>
      <c r="Q70" s="236">
        <f t="shared" ref="Q70:Q76" si="59">J70*1.7</f>
        <v>3621</v>
      </c>
      <c r="R70" s="119">
        <f t="shared" ref="R70:R76" si="60">J70*1.8</f>
        <v>3834</v>
      </c>
      <c r="S70" s="276" t="s">
        <v>465</v>
      </c>
      <c r="T70" s="270" t="s">
        <v>525</v>
      </c>
    </row>
    <row r="71" spans="1:20" ht="31.5" x14ac:dyDescent="0.25">
      <c r="A71" s="591"/>
      <c r="B71" s="135" t="s">
        <v>334</v>
      </c>
      <c r="C71" s="236">
        <f t="shared" si="0"/>
        <v>639</v>
      </c>
      <c r="D71" s="236">
        <f t="shared" si="1"/>
        <v>852</v>
      </c>
      <c r="E71" s="236">
        <f t="shared" si="2"/>
        <v>1065</v>
      </c>
      <c r="F71" s="236">
        <f t="shared" si="3"/>
        <v>1278</v>
      </c>
      <c r="G71" s="236">
        <f t="shared" si="4"/>
        <v>1491</v>
      </c>
      <c r="H71" s="236">
        <f t="shared" si="15"/>
        <v>1704</v>
      </c>
      <c r="I71" s="236">
        <f t="shared" si="5"/>
        <v>1917</v>
      </c>
      <c r="J71" s="236">
        <v>2130</v>
      </c>
      <c r="K71" s="236">
        <f t="shared" si="6"/>
        <v>2343</v>
      </c>
      <c r="L71" s="236">
        <f t="shared" si="7"/>
        <v>2556</v>
      </c>
      <c r="M71" s="236">
        <f t="shared" si="8"/>
        <v>2769</v>
      </c>
      <c r="N71" s="236">
        <f t="shared" si="9"/>
        <v>2982</v>
      </c>
      <c r="O71" s="236">
        <f t="shared" si="10"/>
        <v>3195</v>
      </c>
      <c r="P71" s="236">
        <f t="shared" si="58"/>
        <v>3408</v>
      </c>
      <c r="Q71" s="236">
        <f t="shared" si="59"/>
        <v>3621</v>
      </c>
      <c r="R71" s="119">
        <f t="shared" si="60"/>
        <v>3834</v>
      </c>
      <c r="S71" s="276" t="s">
        <v>465</v>
      </c>
      <c r="T71" s="270" t="s">
        <v>534</v>
      </c>
    </row>
    <row r="72" spans="1:20" ht="15.75" x14ac:dyDescent="0.25">
      <c r="A72" s="591"/>
      <c r="B72" s="135" t="s">
        <v>314</v>
      </c>
      <c r="C72" s="236">
        <f t="shared" si="0"/>
        <v>798.9</v>
      </c>
      <c r="D72" s="236">
        <f t="shared" si="1"/>
        <v>1065.2</v>
      </c>
      <c r="E72" s="236">
        <f t="shared" si="2"/>
        <v>1331.5</v>
      </c>
      <c r="F72" s="236">
        <f t="shared" si="3"/>
        <v>1597.8</v>
      </c>
      <c r="G72" s="236">
        <f t="shared" si="4"/>
        <v>1864.1</v>
      </c>
      <c r="H72" s="236">
        <f t="shared" si="15"/>
        <v>2130.4</v>
      </c>
      <c r="I72" s="236">
        <f t="shared" si="5"/>
        <v>2396.7000000000003</v>
      </c>
      <c r="J72" s="236">
        <v>2663</v>
      </c>
      <c r="K72" s="236">
        <f t="shared" si="6"/>
        <v>2929.3</v>
      </c>
      <c r="L72" s="236">
        <f t="shared" si="7"/>
        <v>3195.6</v>
      </c>
      <c r="M72" s="236">
        <f t="shared" si="8"/>
        <v>3461.9</v>
      </c>
      <c r="N72" s="236">
        <f t="shared" si="9"/>
        <v>3728.2</v>
      </c>
      <c r="O72" s="236">
        <f t="shared" si="10"/>
        <v>3994.5</v>
      </c>
      <c r="P72" s="236">
        <f t="shared" si="58"/>
        <v>4260.8</v>
      </c>
      <c r="Q72" s="236">
        <f t="shared" si="59"/>
        <v>4527.0999999999995</v>
      </c>
      <c r="R72" s="119">
        <f t="shared" si="60"/>
        <v>4793.4000000000005</v>
      </c>
      <c r="S72" s="276" t="s">
        <v>538</v>
      </c>
      <c r="T72" s="270" t="s">
        <v>539</v>
      </c>
    </row>
    <row r="73" spans="1:20" ht="15.75" x14ac:dyDescent="0.25">
      <c r="A73" s="591"/>
      <c r="B73" s="135" t="s">
        <v>335</v>
      </c>
      <c r="C73" s="236">
        <f t="shared" si="0"/>
        <v>798.9</v>
      </c>
      <c r="D73" s="236">
        <f t="shared" si="1"/>
        <v>1065.2</v>
      </c>
      <c r="E73" s="236">
        <f t="shared" si="2"/>
        <v>1331.5</v>
      </c>
      <c r="F73" s="236">
        <f t="shared" si="3"/>
        <v>1597.8</v>
      </c>
      <c r="G73" s="236">
        <f t="shared" si="4"/>
        <v>1864.1</v>
      </c>
      <c r="H73" s="236">
        <f t="shared" si="15"/>
        <v>2130.4</v>
      </c>
      <c r="I73" s="236">
        <f t="shared" si="5"/>
        <v>2396.7000000000003</v>
      </c>
      <c r="J73" s="236">
        <v>2663</v>
      </c>
      <c r="K73" s="236">
        <f t="shared" si="6"/>
        <v>2929.3</v>
      </c>
      <c r="L73" s="236">
        <f t="shared" si="7"/>
        <v>3195.6</v>
      </c>
      <c r="M73" s="236">
        <f t="shared" si="8"/>
        <v>3461.9</v>
      </c>
      <c r="N73" s="236">
        <f t="shared" si="9"/>
        <v>3728.2</v>
      </c>
      <c r="O73" s="236">
        <f t="shared" si="10"/>
        <v>3994.5</v>
      </c>
      <c r="P73" s="236">
        <f t="shared" si="58"/>
        <v>4260.8</v>
      </c>
      <c r="Q73" s="236">
        <f t="shared" si="59"/>
        <v>4527.0999999999995</v>
      </c>
      <c r="R73" s="119">
        <f t="shared" si="60"/>
        <v>4793.4000000000005</v>
      </c>
      <c r="S73" s="276" t="s">
        <v>519</v>
      </c>
      <c r="T73" s="270" t="s">
        <v>520</v>
      </c>
    </row>
    <row r="74" spans="1:20" ht="30.75" x14ac:dyDescent="0.25">
      <c r="A74" s="591"/>
      <c r="B74" s="135" t="s">
        <v>514</v>
      </c>
      <c r="C74" s="236">
        <f t="shared" si="0"/>
        <v>639</v>
      </c>
      <c r="D74" s="236">
        <f t="shared" si="1"/>
        <v>852</v>
      </c>
      <c r="E74" s="236">
        <f t="shared" si="2"/>
        <v>1065</v>
      </c>
      <c r="F74" s="236">
        <f t="shared" si="3"/>
        <v>1278</v>
      </c>
      <c r="G74" s="236">
        <f t="shared" si="4"/>
        <v>1491</v>
      </c>
      <c r="H74" s="236">
        <f t="shared" si="15"/>
        <v>1704</v>
      </c>
      <c r="I74" s="236">
        <f t="shared" si="5"/>
        <v>1917</v>
      </c>
      <c r="J74" s="236">
        <v>2130</v>
      </c>
      <c r="K74" s="236">
        <f t="shared" si="6"/>
        <v>2343</v>
      </c>
      <c r="L74" s="236">
        <f t="shared" si="7"/>
        <v>2556</v>
      </c>
      <c r="M74" s="236">
        <f t="shared" si="8"/>
        <v>2769</v>
      </c>
      <c r="N74" s="236">
        <f t="shared" si="9"/>
        <v>2982</v>
      </c>
      <c r="O74" s="236">
        <f t="shared" si="10"/>
        <v>3195</v>
      </c>
      <c r="P74" s="236">
        <f t="shared" si="58"/>
        <v>3408</v>
      </c>
      <c r="Q74" s="236">
        <f t="shared" si="59"/>
        <v>3621</v>
      </c>
      <c r="R74" s="119">
        <f t="shared" si="60"/>
        <v>3834</v>
      </c>
      <c r="S74" s="276" t="s">
        <v>465</v>
      </c>
      <c r="T74" s="270" t="s">
        <v>540</v>
      </c>
    </row>
    <row r="75" spans="1:20" ht="16.5" thickBot="1" x14ac:dyDescent="0.3">
      <c r="A75" s="592"/>
      <c r="B75" s="142" t="s">
        <v>515</v>
      </c>
      <c r="C75" s="138">
        <f t="shared" si="0"/>
        <v>798.9</v>
      </c>
      <c r="D75" s="138">
        <f t="shared" si="1"/>
        <v>1065.2</v>
      </c>
      <c r="E75" s="138">
        <f t="shared" si="2"/>
        <v>1331.5</v>
      </c>
      <c r="F75" s="138">
        <f t="shared" si="3"/>
        <v>1597.8</v>
      </c>
      <c r="G75" s="138">
        <f t="shared" si="4"/>
        <v>1864.1</v>
      </c>
      <c r="H75" s="138">
        <f t="shared" si="15"/>
        <v>2130.4</v>
      </c>
      <c r="I75" s="138">
        <f t="shared" si="5"/>
        <v>2396.7000000000003</v>
      </c>
      <c r="J75" s="138">
        <v>2663</v>
      </c>
      <c r="K75" s="138">
        <f t="shared" si="6"/>
        <v>2929.3</v>
      </c>
      <c r="L75" s="138">
        <f t="shared" si="7"/>
        <v>3195.6</v>
      </c>
      <c r="M75" s="138">
        <f t="shared" si="8"/>
        <v>3461.9</v>
      </c>
      <c r="N75" s="138">
        <f t="shared" si="9"/>
        <v>3728.2</v>
      </c>
      <c r="O75" s="138">
        <f t="shared" si="10"/>
        <v>3994.5</v>
      </c>
      <c r="P75" s="138">
        <f t="shared" si="58"/>
        <v>4260.8</v>
      </c>
      <c r="Q75" s="138">
        <f t="shared" si="59"/>
        <v>4527.0999999999995</v>
      </c>
      <c r="R75" s="139">
        <f t="shared" si="60"/>
        <v>4793.4000000000005</v>
      </c>
      <c r="S75" s="277" t="s">
        <v>524</v>
      </c>
      <c r="T75" s="271" t="s">
        <v>525</v>
      </c>
    </row>
    <row r="76" spans="1:20" ht="16.5" thickBot="1" x14ac:dyDescent="0.3">
      <c r="A76" s="582">
        <v>6</v>
      </c>
      <c r="B76" s="164" t="s">
        <v>489</v>
      </c>
      <c r="C76" s="131">
        <f t="shared" si="0"/>
        <v>1095.3</v>
      </c>
      <c r="D76" s="131">
        <f t="shared" si="1"/>
        <v>1460.4</v>
      </c>
      <c r="E76" s="131">
        <f t="shared" si="2"/>
        <v>1825.5</v>
      </c>
      <c r="F76" s="131">
        <f t="shared" si="3"/>
        <v>2190.6</v>
      </c>
      <c r="G76" s="131">
        <f t="shared" si="4"/>
        <v>2555.6999999999998</v>
      </c>
      <c r="H76" s="131">
        <f t="shared" si="15"/>
        <v>2920.8</v>
      </c>
      <c r="I76" s="131">
        <f t="shared" si="5"/>
        <v>3285.9</v>
      </c>
      <c r="J76" s="131">
        <v>3651</v>
      </c>
      <c r="K76" s="131">
        <f t="shared" si="6"/>
        <v>4016.1000000000004</v>
      </c>
      <c r="L76" s="131">
        <f t="shared" si="7"/>
        <v>4381.2</v>
      </c>
      <c r="M76" s="131">
        <f t="shared" si="8"/>
        <v>4746.3</v>
      </c>
      <c r="N76" s="131">
        <f t="shared" si="9"/>
        <v>5111.3999999999996</v>
      </c>
      <c r="O76" s="131">
        <f t="shared" si="10"/>
        <v>5476.5</v>
      </c>
      <c r="P76" s="131">
        <f t="shared" si="58"/>
        <v>5841.6</v>
      </c>
      <c r="Q76" s="131">
        <f t="shared" si="59"/>
        <v>6206.7</v>
      </c>
      <c r="R76" s="132">
        <f t="shared" si="60"/>
        <v>6571.8</v>
      </c>
      <c r="S76" s="275" t="s">
        <v>533</v>
      </c>
      <c r="T76" s="269" t="s">
        <v>534</v>
      </c>
    </row>
    <row r="77" spans="1:20" ht="16.5" thickBot="1" x14ac:dyDescent="0.3">
      <c r="A77" s="602"/>
      <c r="B77" s="135" t="s">
        <v>336</v>
      </c>
      <c r="C77" s="236">
        <f t="shared" si="0"/>
        <v>1095.3</v>
      </c>
      <c r="D77" s="236">
        <f t="shared" si="1"/>
        <v>1460.4</v>
      </c>
      <c r="E77" s="236">
        <f t="shared" si="2"/>
        <v>1825.5</v>
      </c>
      <c r="F77" s="236">
        <f t="shared" si="3"/>
        <v>2190.6</v>
      </c>
      <c r="G77" s="236">
        <f t="shared" si="4"/>
        <v>2555.6999999999998</v>
      </c>
      <c r="H77" s="236">
        <f t="shared" si="15"/>
        <v>2920.8</v>
      </c>
      <c r="I77" s="236">
        <f t="shared" si="5"/>
        <v>3285.9</v>
      </c>
      <c r="J77" s="131">
        <v>3651</v>
      </c>
      <c r="K77" s="236">
        <f t="shared" si="6"/>
        <v>4016.1000000000004</v>
      </c>
      <c r="L77" s="236">
        <f t="shared" si="7"/>
        <v>4381.2</v>
      </c>
      <c r="M77" s="236">
        <f t="shared" si="8"/>
        <v>4746.3</v>
      </c>
      <c r="N77" s="236">
        <f t="shared" si="9"/>
        <v>5111.3999999999996</v>
      </c>
      <c r="O77" s="236">
        <f t="shared" si="10"/>
        <v>5476.5</v>
      </c>
      <c r="P77" s="236">
        <f t="shared" si="55"/>
        <v>5841.6</v>
      </c>
      <c r="Q77" s="236">
        <f t="shared" si="56"/>
        <v>6206.7</v>
      </c>
      <c r="R77" s="119">
        <f t="shared" si="57"/>
        <v>6571.8</v>
      </c>
      <c r="S77" s="276" t="s">
        <v>530</v>
      </c>
      <c r="T77" s="270" t="s">
        <v>531</v>
      </c>
    </row>
    <row r="78" spans="1:20" ht="16.5" thickBot="1" x14ac:dyDescent="0.3">
      <c r="A78" s="602"/>
      <c r="B78" s="135" t="s">
        <v>316</v>
      </c>
      <c r="C78" s="236">
        <f t="shared" si="0"/>
        <v>1095.3</v>
      </c>
      <c r="D78" s="236">
        <f t="shared" si="1"/>
        <v>1460.4</v>
      </c>
      <c r="E78" s="236">
        <f t="shared" si="2"/>
        <v>1825.5</v>
      </c>
      <c r="F78" s="236">
        <f t="shared" si="3"/>
        <v>2190.6</v>
      </c>
      <c r="G78" s="236">
        <f t="shared" si="4"/>
        <v>2555.6999999999998</v>
      </c>
      <c r="H78" s="236">
        <f t="shared" si="15"/>
        <v>2920.8</v>
      </c>
      <c r="I78" s="236">
        <f t="shared" si="5"/>
        <v>3285.9</v>
      </c>
      <c r="J78" s="131">
        <v>3651</v>
      </c>
      <c r="K78" s="236">
        <f t="shared" si="6"/>
        <v>4016.1000000000004</v>
      </c>
      <c r="L78" s="236">
        <f t="shared" si="7"/>
        <v>4381.2</v>
      </c>
      <c r="M78" s="236">
        <f t="shared" si="8"/>
        <v>4746.3</v>
      </c>
      <c r="N78" s="236">
        <f t="shared" si="9"/>
        <v>5111.3999999999996</v>
      </c>
      <c r="O78" s="236">
        <f t="shared" si="10"/>
        <v>5476.5</v>
      </c>
      <c r="P78" s="236">
        <f t="shared" ref="P78:P81" si="61">J78*1.6</f>
        <v>5841.6</v>
      </c>
      <c r="Q78" s="236">
        <f t="shared" ref="Q78:Q81" si="62">J78*1.7</f>
        <v>6206.7</v>
      </c>
      <c r="R78" s="119">
        <f t="shared" ref="R78:R81" si="63">J78*1.8</f>
        <v>6571.8</v>
      </c>
      <c r="S78" s="276" t="s">
        <v>530</v>
      </c>
      <c r="T78" s="270" t="s">
        <v>531</v>
      </c>
    </row>
    <row r="79" spans="1:20" ht="16.5" thickBot="1" x14ac:dyDescent="0.3">
      <c r="A79" s="602"/>
      <c r="B79" s="135" t="s">
        <v>490</v>
      </c>
      <c r="C79" s="236">
        <f t="shared" si="0"/>
        <v>1095.3</v>
      </c>
      <c r="D79" s="236">
        <f t="shared" si="1"/>
        <v>1460.4</v>
      </c>
      <c r="E79" s="236">
        <f t="shared" si="2"/>
        <v>1825.5</v>
      </c>
      <c r="F79" s="236">
        <f t="shared" si="3"/>
        <v>2190.6</v>
      </c>
      <c r="G79" s="236">
        <f t="shared" si="4"/>
        <v>2555.6999999999998</v>
      </c>
      <c r="H79" s="236">
        <f t="shared" si="15"/>
        <v>2920.8</v>
      </c>
      <c r="I79" s="236">
        <f t="shared" si="5"/>
        <v>3285.9</v>
      </c>
      <c r="J79" s="131">
        <v>3651</v>
      </c>
      <c r="K79" s="236">
        <f t="shared" si="6"/>
        <v>4016.1000000000004</v>
      </c>
      <c r="L79" s="236">
        <f t="shared" si="7"/>
        <v>4381.2</v>
      </c>
      <c r="M79" s="236">
        <f t="shared" si="8"/>
        <v>4746.3</v>
      </c>
      <c r="N79" s="236">
        <f t="shared" si="9"/>
        <v>5111.3999999999996</v>
      </c>
      <c r="O79" s="236">
        <f t="shared" si="10"/>
        <v>5476.5</v>
      </c>
      <c r="P79" s="236">
        <f t="shared" si="61"/>
        <v>5841.6</v>
      </c>
      <c r="Q79" s="236">
        <f t="shared" si="62"/>
        <v>6206.7</v>
      </c>
      <c r="R79" s="119">
        <f t="shared" si="63"/>
        <v>6571.8</v>
      </c>
      <c r="S79" s="276" t="s">
        <v>519</v>
      </c>
      <c r="T79" s="270" t="s">
        <v>520</v>
      </c>
    </row>
    <row r="80" spans="1:20" ht="16.5" thickBot="1" x14ac:dyDescent="0.3">
      <c r="A80" s="602"/>
      <c r="B80" s="168" t="s">
        <v>516</v>
      </c>
      <c r="C80" s="236">
        <f t="shared" si="0"/>
        <v>1095.3</v>
      </c>
      <c r="D80" s="236">
        <f t="shared" si="1"/>
        <v>1460.4</v>
      </c>
      <c r="E80" s="236">
        <f t="shared" si="2"/>
        <v>1825.5</v>
      </c>
      <c r="F80" s="236">
        <f t="shared" si="3"/>
        <v>2190.6</v>
      </c>
      <c r="G80" s="236">
        <f t="shared" si="4"/>
        <v>2555.6999999999998</v>
      </c>
      <c r="H80" s="236">
        <f t="shared" si="15"/>
        <v>2920.8</v>
      </c>
      <c r="I80" s="236">
        <f t="shared" si="5"/>
        <v>3285.9</v>
      </c>
      <c r="J80" s="131">
        <v>3651</v>
      </c>
      <c r="K80" s="236">
        <f t="shared" si="6"/>
        <v>4016.1000000000004</v>
      </c>
      <c r="L80" s="236">
        <f t="shared" si="7"/>
        <v>4381.2</v>
      </c>
      <c r="M80" s="236">
        <f t="shared" si="8"/>
        <v>4746.3</v>
      </c>
      <c r="N80" s="236">
        <f t="shared" si="9"/>
        <v>5111.3999999999996</v>
      </c>
      <c r="O80" s="236">
        <f t="shared" si="10"/>
        <v>5476.5</v>
      </c>
      <c r="P80" s="236">
        <f t="shared" si="61"/>
        <v>5841.6</v>
      </c>
      <c r="Q80" s="236">
        <f t="shared" si="62"/>
        <v>6206.7</v>
      </c>
      <c r="R80" s="119">
        <f t="shared" si="63"/>
        <v>6571.8</v>
      </c>
      <c r="S80" s="276" t="s">
        <v>533</v>
      </c>
      <c r="T80" s="270" t="s">
        <v>534</v>
      </c>
    </row>
    <row r="81" spans="1:20" ht="15.75" x14ac:dyDescent="0.25">
      <c r="A81" s="602"/>
      <c r="B81" s="135" t="s">
        <v>337</v>
      </c>
      <c r="C81" s="236">
        <f t="shared" si="0"/>
        <v>1095.3</v>
      </c>
      <c r="D81" s="236">
        <f t="shared" si="1"/>
        <v>1460.4</v>
      </c>
      <c r="E81" s="236">
        <f t="shared" si="2"/>
        <v>1825.5</v>
      </c>
      <c r="F81" s="236">
        <f t="shared" si="3"/>
        <v>2190.6</v>
      </c>
      <c r="G81" s="236">
        <f t="shared" si="4"/>
        <v>2555.6999999999998</v>
      </c>
      <c r="H81" s="236">
        <f t="shared" si="15"/>
        <v>2920.8</v>
      </c>
      <c r="I81" s="236">
        <f t="shared" si="5"/>
        <v>3285.9</v>
      </c>
      <c r="J81" s="131">
        <v>3651</v>
      </c>
      <c r="K81" s="236">
        <f t="shared" si="6"/>
        <v>4016.1000000000004</v>
      </c>
      <c r="L81" s="236">
        <f t="shared" si="7"/>
        <v>4381.2</v>
      </c>
      <c r="M81" s="236">
        <f t="shared" si="8"/>
        <v>4746.3</v>
      </c>
      <c r="N81" s="236">
        <f t="shared" si="9"/>
        <v>5111.3999999999996</v>
      </c>
      <c r="O81" s="236">
        <f t="shared" si="10"/>
        <v>5476.5</v>
      </c>
      <c r="P81" s="236">
        <f t="shared" si="61"/>
        <v>5841.6</v>
      </c>
      <c r="Q81" s="236">
        <f t="shared" si="62"/>
        <v>6206.7</v>
      </c>
      <c r="R81" s="119">
        <f t="shared" si="63"/>
        <v>6571.8</v>
      </c>
      <c r="S81" s="276" t="s">
        <v>519</v>
      </c>
      <c r="T81" s="270" t="s">
        <v>520</v>
      </c>
    </row>
    <row r="82" spans="1:20" ht="32.25" thickBot="1" x14ac:dyDescent="0.3">
      <c r="A82" s="583"/>
      <c r="B82" s="142" t="s">
        <v>568</v>
      </c>
      <c r="C82" s="138">
        <f t="shared" si="0"/>
        <v>876.3</v>
      </c>
      <c r="D82" s="138">
        <f t="shared" si="1"/>
        <v>1168.4000000000001</v>
      </c>
      <c r="E82" s="138">
        <f t="shared" si="2"/>
        <v>1460.5</v>
      </c>
      <c r="F82" s="138">
        <f t="shared" si="3"/>
        <v>1752.6</v>
      </c>
      <c r="G82" s="138">
        <f t="shared" si="4"/>
        <v>2044.6999999999998</v>
      </c>
      <c r="H82" s="138">
        <f t="shared" si="15"/>
        <v>2336.8000000000002</v>
      </c>
      <c r="I82" s="138">
        <f t="shared" si="5"/>
        <v>2628.9</v>
      </c>
      <c r="J82" s="138">
        <v>2921</v>
      </c>
      <c r="K82" s="138">
        <f t="shared" si="6"/>
        <v>3213.1000000000004</v>
      </c>
      <c r="L82" s="138">
        <f t="shared" si="7"/>
        <v>3505.2</v>
      </c>
      <c r="M82" s="138">
        <f t="shared" si="8"/>
        <v>3797.3</v>
      </c>
      <c r="N82" s="138">
        <f t="shared" si="9"/>
        <v>4089.3999999999996</v>
      </c>
      <c r="O82" s="138">
        <f t="shared" si="10"/>
        <v>4381.5</v>
      </c>
      <c r="P82" s="138">
        <f t="shared" si="55"/>
        <v>4673.6000000000004</v>
      </c>
      <c r="Q82" s="138">
        <f t="shared" si="56"/>
        <v>4965.7</v>
      </c>
      <c r="R82" s="139">
        <f t="shared" si="57"/>
        <v>5257.8</v>
      </c>
      <c r="S82" s="277" t="s">
        <v>80</v>
      </c>
      <c r="T82" s="271" t="s">
        <v>520</v>
      </c>
    </row>
    <row r="83" spans="1:20" ht="31.5" x14ac:dyDescent="0.25">
      <c r="A83" s="595">
        <v>7</v>
      </c>
      <c r="B83" s="164" t="s">
        <v>338</v>
      </c>
      <c r="C83" s="131">
        <f t="shared" si="0"/>
        <v>1131.8999999999999</v>
      </c>
      <c r="D83" s="131">
        <f t="shared" si="1"/>
        <v>1509.2</v>
      </c>
      <c r="E83" s="131">
        <f t="shared" si="2"/>
        <v>1886.5</v>
      </c>
      <c r="F83" s="131">
        <f t="shared" si="3"/>
        <v>2263.7999999999997</v>
      </c>
      <c r="G83" s="131">
        <f t="shared" si="4"/>
        <v>2641.1</v>
      </c>
      <c r="H83" s="131">
        <f t="shared" si="15"/>
        <v>3018.4</v>
      </c>
      <c r="I83" s="131">
        <f t="shared" si="5"/>
        <v>3395.7000000000003</v>
      </c>
      <c r="J83" s="131">
        <v>3773</v>
      </c>
      <c r="K83" s="131">
        <f t="shared" si="6"/>
        <v>4150.3</v>
      </c>
      <c r="L83" s="131">
        <f t="shared" si="7"/>
        <v>4527.5999999999995</v>
      </c>
      <c r="M83" s="131">
        <f t="shared" si="8"/>
        <v>4904.9000000000005</v>
      </c>
      <c r="N83" s="131">
        <f t="shared" si="9"/>
        <v>5282.2</v>
      </c>
      <c r="O83" s="131">
        <f t="shared" si="10"/>
        <v>5659.5</v>
      </c>
      <c r="P83" s="131">
        <f t="shared" si="55"/>
        <v>6036.8</v>
      </c>
      <c r="Q83" s="131">
        <f t="shared" si="56"/>
        <v>6414.0999999999995</v>
      </c>
      <c r="R83" s="132">
        <f t="shared" si="57"/>
        <v>6791.4000000000005</v>
      </c>
      <c r="S83" s="275" t="s">
        <v>465</v>
      </c>
      <c r="T83" s="269" t="s">
        <v>523</v>
      </c>
    </row>
    <row r="84" spans="1:20" ht="31.5" x14ac:dyDescent="0.25">
      <c r="A84" s="596"/>
      <c r="B84" s="168" t="s">
        <v>339</v>
      </c>
      <c r="C84" s="236">
        <f t="shared" si="0"/>
        <v>1131.8999999999999</v>
      </c>
      <c r="D84" s="236">
        <f t="shared" si="1"/>
        <v>1509.2</v>
      </c>
      <c r="E84" s="236">
        <f t="shared" si="2"/>
        <v>1886.5</v>
      </c>
      <c r="F84" s="236">
        <f t="shared" si="3"/>
        <v>2263.7999999999997</v>
      </c>
      <c r="G84" s="236">
        <f t="shared" si="4"/>
        <v>2641.1</v>
      </c>
      <c r="H84" s="236">
        <f t="shared" si="15"/>
        <v>3018.4</v>
      </c>
      <c r="I84" s="236">
        <f t="shared" si="5"/>
        <v>3395.7000000000003</v>
      </c>
      <c r="J84" s="236">
        <v>3773</v>
      </c>
      <c r="K84" s="236">
        <f t="shared" si="6"/>
        <v>4150.3</v>
      </c>
      <c r="L84" s="236">
        <f t="shared" si="7"/>
        <v>4527.5999999999995</v>
      </c>
      <c r="M84" s="236">
        <f t="shared" si="8"/>
        <v>4904.9000000000005</v>
      </c>
      <c r="N84" s="236">
        <f t="shared" si="9"/>
        <v>5282.2</v>
      </c>
      <c r="O84" s="236">
        <f t="shared" si="10"/>
        <v>5659.5</v>
      </c>
      <c r="P84" s="236">
        <f t="shared" si="55"/>
        <v>6036.8</v>
      </c>
      <c r="Q84" s="236">
        <f t="shared" si="56"/>
        <v>6414.0999999999995</v>
      </c>
      <c r="R84" s="119">
        <f t="shared" si="57"/>
        <v>6791.4000000000005</v>
      </c>
      <c r="S84" s="276" t="s">
        <v>465</v>
      </c>
      <c r="T84" s="270" t="s">
        <v>541</v>
      </c>
    </row>
    <row r="85" spans="1:20" ht="15.75" x14ac:dyDescent="0.25">
      <c r="A85" s="596"/>
      <c r="B85" s="168" t="s">
        <v>320</v>
      </c>
      <c r="C85" s="236">
        <f t="shared" si="0"/>
        <v>1414.8</v>
      </c>
      <c r="D85" s="236">
        <f t="shared" si="1"/>
        <v>1886.4</v>
      </c>
      <c r="E85" s="236">
        <f t="shared" si="2"/>
        <v>2358</v>
      </c>
      <c r="F85" s="236">
        <f t="shared" si="3"/>
        <v>2829.6</v>
      </c>
      <c r="G85" s="236">
        <f t="shared" si="4"/>
        <v>3301.2</v>
      </c>
      <c r="H85" s="236">
        <f t="shared" si="15"/>
        <v>3772.8</v>
      </c>
      <c r="I85" s="236">
        <f>J85*0.9</f>
        <v>4244.4000000000005</v>
      </c>
      <c r="J85" s="236">
        <v>4716</v>
      </c>
      <c r="K85" s="236">
        <f t="shared" si="6"/>
        <v>5187.6000000000004</v>
      </c>
      <c r="L85" s="236">
        <f t="shared" si="7"/>
        <v>5659.2</v>
      </c>
      <c r="M85" s="236">
        <f t="shared" si="8"/>
        <v>6130.8</v>
      </c>
      <c r="N85" s="236">
        <f t="shared" si="9"/>
        <v>6602.4</v>
      </c>
      <c r="O85" s="236">
        <f t="shared" si="10"/>
        <v>7074</v>
      </c>
      <c r="P85" s="236">
        <f>J85*1.6</f>
        <v>7545.6</v>
      </c>
      <c r="Q85" s="236">
        <f>J85*1.7</f>
        <v>8017.2</v>
      </c>
      <c r="R85" s="119">
        <f>J85*1.8</f>
        <v>8488.8000000000011</v>
      </c>
      <c r="S85" s="276" t="s">
        <v>522</v>
      </c>
      <c r="T85" s="270" t="s">
        <v>523</v>
      </c>
    </row>
    <row r="86" spans="1:20" ht="31.5" x14ac:dyDescent="0.25">
      <c r="A86" s="596"/>
      <c r="B86" s="168" t="s">
        <v>517</v>
      </c>
      <c r="C86" s="236">
        <f t="shared" ref="C86:C89" si="64">J86*0.3</f>
        <v>1131.8999999999999</v>
      </c>
      <c r="D86" s="236">
        <f t="shared" ref="D86:D89" si="65">J86*0.4</f>
        <v>1509.2</v>
      </c>
      <c r="E86" s="236">
        <f t="shared" ref="E86:E89" si="66">J86*0.5</f>
        <v>1886.5</v>
      </c>
      <c r="F86" s="236">
        <f t="shared" ref="F86:F89" si="67">J86*0.6</f>
        <v>2263.7999999999997</v>
      </c>
      <c r="G86" s="236">
        <f t="shared" ref="G86:G89" si="68">J86*0.7</f>
        <v>2641.1</v>
      </c>
      <c r="H86" s="236">
        <f t="shared" ref="H86:H89" si="69">J86*0.8</f>
        <v>3018.4</v>
      </c>
      <c r="I86" s="236">
        <f t="shared" ref="I86:I89" si="70">J86*0.9</f>
        <v>3395.7000000000003</v>
      </c>
      <c r="J86" s="236">
        <v>3773</v>
      </c>
      <c r="K86" s="236">
        <f t="shared" ref="K86:K89" si="71">J86*1.1</f>
        <v>4150.3</v>
      </c>
      <c r="L86" s="236">
        <f t="shared" ref="L86:L89" si="72">J86*1.2</f>
        <v>4527.5999999999995</v>
      </c>
      <c r="M86" s="236">
        <f t="shared" ref="M86:M89" si="73">J86*1.3</f>
        <v>4904.9000000000005</v>
      </c>
      <c r="N86" s="236">
        <f t="shared" ref="N86:N89" si="74">J86*1.4</f>
        <v>5282.2</v>
      </c>
      <c r="O86" s="236">
        <f t="shared" ref="O86:O89" si="75">J86*1.5</f>
        <v>5659.5</v>
      </c>
      <c r="P86" s="236">
        <f t="shared" ref="P86:P89" si="76">J86*1.6</f>
        <v>6036.8</v>
      </c>
      <c r="Q86" s="236">
        <f t="shared" ref="Q86:Q89" si="77">J86*1.7</f>
        <v>6414.0999999999995</v>
      </c>
      <c r="R86" s="119">
        <f t="shared" ref="R86:R89" si="78">J86*1.8</f>
        <v>6791.4000000000005</v>
      </c>
      <c r="S86" s="276" t="s">
        <v>80</v>
      </c>
      <c r="T86" s="270" t="s">
        <v>534</v>
      </c>
    </row>
    <row r="87" spans="1:20" ht="32.25" thickBot="1" x14ac:dyDescent="0.3">
      <c r="A87" s="597"/>
      <c r="B87" s="170" t="s">
        <v>518</v>
      </c>
      <c r="C87" s="138">
        <f t="shared" si="64"/>
        <v>1131.8999999999999</v>
      </c>
      <c r="D87" s="138">
        <f t="shared" si="65"/>
        <v>1509.2</v>
      </c>
      <c r="E87" s="138">
        <f t="shared" si="66"/>
        <v>1886.5</v>
      </c>
      <c r="F87" s="138">
        <f t="shared" si="67"/>
        <v>2263.7999999999997</v>
      </c>
      <c r="G87" s="138">
        <f t="shared" si="68"/>
        <v>2641.1</v>
      </c>
      <c r="H87" s="138">
        <f t="shared" si="69"/>
        <v>3018.4</v>
      </c>
      <c r="I87" s="138">
        <f t="shared" si="70"/>
        <v>3395.7000000000003</v>
      </c>
      <c r="J87" s="138">
        <v>3773</v>
      </c>
      <c r="K87" s="138">
        <f t="shared" si="71"/>
        <v>4150.3</v>
      </c>
      <c r="L87" s="138">
        <f t="shared" si="72"/>
        <v>4527.5999999999995</v>
      </c>
      <c r="M87" s="138">
        <f t="shared" si="73"/>
        <v>4904.9000000000005</v>
      </c>
      <c r="N87" s="138">
        <f t="shared" si="74"/>
        <v>5282.2</v>
      </c>
      <c r="O87" s="138">
        <f t="shared" si="75"/>
        <v>5659.5</v>
      </c>
      <c r="P87" s="138">
        <f t="shared" si="76"/>
        <v>6036.8</v>
      </c>
      <c r="Q87" s="138">
        <f t="shared" si="77"/>
        <v>6414.0999999999995</v>
      </c>
      <c r="R87" s="139">
        <f t="shared" si="78"/>
        <v>6791.4000000000005</v>
      </c>
      <c r="S87" s="277" t="s">
        <v>465</v>
      </c>
      <c r="T87" s="271" t="s">
        <v>534</v>
      </c>
    </row>
    <row r="88" spans="1:20" ht="15.75" customHeight="1" x14ac:dyDescent="0.25">
      <c r="A88" s="582">
        <v>8</v>
      </c>
      <c r="B88" s="164" t="s">
        <v>341</v>
      </c>
      <c r="C88" s="131">
        <f t="shared" si="64"/>
        <v>1460.7</v>
      </c>
      <c r="D88" s="131">
        <f t="shared" si="65"/>
        <v>1947.6000000000001</v>
      </c>
      <c r="E88" s="131">
        <f t="shared" si="66"/>
        <v>2434.5</v>
      </c>
      <c r="F88" s="131">
        <f t="shared" si="67"/>
        <v>2921.4</v>
      </c>
      <c r="G88" s="131">
        <f t="shared" si="68"/>
        <v>3408.2999999999997</v>
      </c>
      <c r="H88" s="131">
        <f t="shared" si="69"/>
        <v>3895.2000000000003</v>
      </c>
      <c r="I88" s="131">
        <f t="shared" si="70"/>
        <v>4382.1000000000004</v>
      </c>
      <c r="J88" s="131">
        <v>4869</v>
      </c>
      <c r="K88" s="131">
        <f t="shared" si="71"/>
        <v>5355.9000000000005</v>
      </c>
      <c r="L88" s="131">
        <f t="shared" si="72"/>
        <v>5842.8</v>
      </c>
      <c r="M88" s="131">
        <f t="shared" si="73"/>
        <v>6329.7</v>
      </c>
      <c r="N88" s="131">
        <f t="shared" si="74"/>
        <v>6816.5999999999995</v>
      </c>
      <c r="O88" s="131">
        <f t="shared" si="75"/>
        <v>7303.5</v>
      </c>
      <c r="P88" s="131">
        <f t="shared" si="76"/>
        <v>7790.4000000000005</v>
      </c>
      <c r="Q88" s="131">
        <f t="shared" si="77"/>
        <v>8277.2999999999993</v>
      </c>
      <c r="R88" s="132">
        <f t="shared" si="78"/>
        <v>8764.2000000000007</v>
      </c>
      <c r="S88" s="275" t="s">
        <v>465</v>
      </c>
      <c r="T88" s="269" t="s">
        <v>523</v>
      </c>
    </row>
    <row r="89" spans="1:20" ht="32.25" thickBot="1" x14ac:dyDescent="0.3">
      <c r="A89" s="583"/>
      <c r="B89" s="170" t="s">
        <v>494</v>
      </c>
      <c r="C89" s="138">
        <f t="shared" si="64"/>
        <v>1460.7</v>
      </c>
      <c r="D89" s="138">
        <f t="shared" si="65"/>
        <v>1947.6000000000001</v>
      </c>
      <c r="E89" s="138">
        <f t="shared" si="66"/>
        <v>2434.5</v>
      </c>
      <c r="F89" s="138">
        <f t="shared" si="67"/>
        <v>2921.4</v>
      </c>
      <c r="G89" s="138">
        <f t="shared" si="68"/>
        <v>3408.2999999999997</v>
      </c>
      <c r="H89" s="138">
        <f t="shared" si="69"/>
        <v>3895.2000000000003</v>
      </c>
      <c r="I89" s="138">
        <f t="shared" si="70"/>
        <v>4382.1000000000004</v>
      </c>
      <c r="J89" s="138">
        <v>4869</v>
      </c>
      <c r="K89" s="138">
        <f t="shared" si="71"/>
        <v>5355.9000000000005</v>
      </c>
      <c r="L89" s="138">
        <f t="shared" si="72"/>
        <v>5842.8</v>
      </c>
      <c r="M89" s="138">
        <f t="shared" si="73"/>
        <v>6329.7</v>
      </c>
      <c r="N89" s="138">
        <f t="shared" si="74"/>
        <v>6816.5999999999995</v>
      </c>
      <c r="O89" s="138">
        <f t="shared" si="75"/>
        <v>7303.5</v>
      </c>
      <c r="P89" s="138">
        <f t="shared" si="76"/>
        <v>7790.4000000000005</v>
      </c>
      <c r="Q89" s="138">
        <f t="shared" si="77"/>
        <v>8277.2999999999993</v>
      </c>
      <c r="R89" s="139">
        <f t="shared" si="78"/>
        <v>8764.2000000000007</v>
      </c>
      <c r="S89" s="277" t="s">
        <v>80</v>
      </c>
      <c r="T89" s="271" t="s">
        <v>534</v>
      </c>
    </row>
    <row r="90" spans="1:20" ht="15.75" x14ac:dyDescent="0.25">
      <c r="A90" s="374"/>
      <c r="B90" s="386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87"/>
      <c r="T90" s="387"/>
    </row>
    <row r="91" spans="1:20" x14ac:dyDescent="0.25">
      <c r="A91" s="30" t="s">
        <v>601</v>
      </c>
      <c r="B91" s="41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87"/>
      <c r="T91" s="387"/>
    </row>
    <row r="92" spans="1:20" ht="15.75" thickBot="1" x14ac:dyDescent="0.3">
      <c r="A92" s="30" t="s">
        <v>598</v>
      </c>
      <c r="B92" s="41"/>
    </row>
    <row r="93" spans="1:20" ht="21" x14ac:dyDescent="0.25">
      <c r="B93" s="359" t="s">
        <v>561</v>
      </c>
      <c r="C93" s="360"/>
      <c r="D93" s="361"/>
      <c r="E93" s="361"/>
      <c r="F93" s="361"/>
      <c r="G93" s="361"/>
      <c r="H93" s="361"/>
      <c r="I93" s="344"/>
      <c r="J93" s="344"/>
      <c r="K93" s="300"/>
      <c r="L93" s="344"/>
      <c r="M93" s="344"/>
      <c r="N93" s="344"/>
      <c r="O93" s="344"/>
      <c r="P93" s="344"/>
      <c r="Q93" s="345"/>
    </row>
    <row r="94" spans="1:20" ht="18.75" x14ac:dyDescent="0.3">
      <c r="B94" s="356" t="s">
        <v>558</v>
      </c>
      <c r="C94" s="357"/>
      <c r="D94" s="358"/>
      <c r="E94" s="358"/>
      <c r="F94" s="358"/>
      <c r="G94" s="358"/>
      <c r="H94" s="248"/>
      <c r="I94" s="358" t="s">
        <v>560</v>
      </c>
      <c r="J94" s="362"/>
      <c r="K94" s="362"/>
      <c r="L94" s="362"/>
      <c r="M94" s="362"/>
      <c r="N94" s="362"/>
      <c r="O94" s="362"/>
      <c r="P94" s="248"/>
      <c r="Q94" s="363"/>
    </row>
    <row r="95" spans="1:20" ht="15.75" thickBot="1" x14ac:dyDescent="0.3">
      <c r="B95" s="364" t="s">
        <v>559</v>
      </c>
      <c r="C95" s="365"/>
      <c r="D95" s="366"/>
      <c r="E95" s="366"/>
      <c r="F95" s="366"/>
      <c r="G95" s="366"/>
      <c r="H95" s="366"/>
      <c r="I95" s="367"/>
      <c r="J95" s="367"/>
      <c r="K95" s="367"/>
      <c r="L95" s="367"/>
      <c r="M95" s="367"/>
      <c r="N95" s="367"/>
      <c r="O95" s="367"/>
      <c r="P95" s="367"/>
      <c r="Q95" s="368"/>
    </row>
    <row r="97" spans="1:17" ht="15.75" x14ac:dyDescent="0.25">
      <c r="B97" s="67" t="s">
        <v>250</v>
      </c>
      <c r="C97" s="594" t="s">
        <v>251</v>
      </c>
      <c r="D97" s="594"/>
      <c r="E97" s="594"/>
      <c r="F97" s="594" t="s">
        <v>252</v>
      </c>
      <c r="G97" s="594"/>
      <c r="H97" s="594"/>
      <c r="I97" s="594"/>
      <c r="J97" s="593" t="s">
        <v>253</v>
      </c>
      <c r="K97" s="593"/>
      <c r="L97" s="593"/>
      <c r="M97" s="593"/>
      <c r="N97" s="584" t="s">
        <v>280</v>
      </c>
      <c r="O97" s="585"/>
      <c r="P97" s="585"/>
      <c r="Q97" s="586"/>
    </row>
    <row r="98" spans="1:17" ht="15.75" x14ac:dyDescent="0.25">
      <c r="B98" s="67" t="s">
        <v>254</v>
      </c>
      <c r="C98" s="594" t="s">
        <v>340</v>
      </c>
      <c r="D98" s="594"/>
      <c r="E98" s="594"/>
      <c r="F98" s="594" t="s">
        <v>255</v>
      </c>
      <c r="G98" s="594"/>
      <c r="H98" s="594"/>
      <c r="I98" s="594"/>
      <c r="J98" s="594" t="s">
        <v>256</v>
      </c>
      <c r="K98" s="594"/>
      <c r="L98" s="594"/>
      <c r="M98" s="594"/>
      <c r="N98" s="587">
        <v>270</v>
      </c>
      <c r="O98" s="588"/>
      <c r="P98" s="588"/>
      <c r="Q98" s="589"/>
    </row>
    <row r="100" spans="1:17" ht="21" x14ac:dyDescent="0.35">
      <c r="A100" s="68" t="s">
        <v>16</v>
      </c>
    </row>
  </sheetData>
  <mergeCells count="65">
    <mergeCell ref="K53:K54"/>
    <mergeCell ref="I53:I54"/>
    <mergeCell ref="H53:H54"/>
    <mergeCell ref="G53:G54"/>
    <mergeCell ref="B29:B30"/>
    <mergeCell ref="F29:F30"/>
    <mergeCell ref="E29:E30"/>
    <mergeCell ref="D29:D30"/>
    <mergeCell ref="C29:C30"/>
    <mergeCell ref="J53:J54"/>
    <mergeCell ref="L29:L30"/>
    <mergeCell ref="K29:K30"/>
    <mergeCell ref="I29:I30"/>
    <mergeCell ref="H29:H30"/>
    <mergeCell ref="G29:G30"/>
    <mergeCell ref="J29:J30"/>
    <mergeCell ref="S29:S30"/>
    <mergeCell ref="T29:T30"/>
    <mergeCell ref="S53:S54"/>
    <mergeCell ref="T53:T54"/>
    <mergeCell ref="R29:R30"/>
    <mergeCell ref="R53:R54"/>
    <mergeCell ref="Q29:Q30"/>
    <mergeCell ref="P29:P30"/>
    <mergeCell ref="O29:O30"/>
    <mergeCell ref="N29:N30"/>
    <mergeCell ref="M29:M30"/>
    <mergeCell ref="A60:A75"/>
    <mergeCell ref="A76:A82"/>
    <mergeCell ref="A57:T57"/>
    <mergeCell ref="F53:F54"/>
    <mergeCell ref="E53:E54"/>
    <mergeCell ref="D53:D54"/>
    <mergeCell ref="C53:C54"/>
    <mergeCell ref="C58:R58"/>
    <mergeCell ref="B58:B59"/>
    <mergeCell ref="B53:B54"/>
    <mergeCell ref="Q53:Q54"/>
    <mergeCell ref="P53:P54"/>
    <mergeCell ref="O53:O54"/>
    <mergeCell ref="N53:N54"/>
    <mergeCell ref="M53:M54"/>
    <mergeCell ref="L53:L54"/>
    <mergeCell ref="A1:R1"/>
    <mergeCell ref="Q2:R2"/>
    <mergeCell ref="B3:R3"/>
    <mergeCell ref="A4:A5"/>
    <mergeCell ref="B4:B5"/>
    <mergeCell ref="C4:R4"/>
    <mergeCell ref="S58:T58"/>
    <mergeCell ref="A88:A89"/>
    <mergeCell ref="S4:T4"/>
    <mergeCell ref="N97:Q97"/>
    <mergeCell ref="N98:Q98"/>
    <mergeCell ref="A7:A15"/>
    <mergeCell ref="J97:M97"/>
    <mergeCell ref="C98:E98"/>
    <mergeCell ref="F98:I98"/>
    <mergeCell ref="J98:M98"/>
    <mergeCell ref="C97:E97"/>
    <mergeCell ref="F97:I97"/>
    <mergeCell ref="A83:A87"/>
    <mergeCell ref="A16:A32"/>
    <mergeCell ref="A33:A43"/>
    <mergeCell ref="A44:A56"/>
  </mergeCells>
  <pageMargins left="0.25" right="0.25" top="0.75" bottom="0.75" header="0.3" footer="0.3"/>
  <pageSetup paperSize="9" scale="3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"/>
  <sheetViews>
    <sheetView topLeftCell="A85" zoomScale="90" zoomScaleNormal="90" workbookViewId="0">
      <selection activeCell="J90" sqref="J90"/>
    </sheetView>
  </sheetViews>
  <sheetFormatPr defaultRowHeight="15" x14ac:dyDescent="0.25"/>
  <cols>
    <col min="1" max="1" width="3.7109375" customWidth="1"/>
    <col min="2" max="2" width="37.7109375" customWidth="1"/>
    <col min="3" max="3" width="10.5703125" bestFit="1" customWidth="1"/>
    <col min="4" max="9" width="7.7109375" bestFit="1" customWidth="1"/>
    <col min="10" max="10" width="5.5703125" bestFit="1" customWidth="1"/>
    <col min="11" max="19" width="7.7109375" bestFit="1" customWidth="1"/>
    <col min="20" max="20" width="6.7109375" bestFit="1" customWidth="1"/>
    <col min="21" max="24" width="8.85546875" bestFit="1" customWidth="1"/>
    <col min="26" max="26" width="16.28515625" customWidth="1"/>
    <col min="27" max="27" width="16.5703125" customWidth="1"/>
  </cols>
  <sheetData>
    <row r="1" spans="1:28" ht="18" x14ac:dyDescent="0.25">
      <c r="A1" s="516" t="s">
        <v>276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</row>
    <row r="2" spans="1:28" ht="21" x14ac:dyDescent="0.35">
      <c r="Q2" s="483"/>
      <c r="R2" s="483"/>
    </row>
    <row r="3" spans="1:28" ht="15.75" customHeight="1" thickBot="1" x14ac:dyDescent="0.3">
      <c r="B3" s="604" t="s">
        <v>576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</row>
    <row r="4" spans="1:28" ht="25.5" customHeight="1" thickBot="1" x14ac:dyDescent="0.3">
      <c r="A4" s="557"/>
      <c r="B4" s="521" t="s">
        <v>1</v>
      </c>
      <c r="C4" s="631" t="s">
        <v>2</v>
      </c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2"/>
      <c r="Y4" s="265"/>
      <c r="Z4" s="580" t="s">
        <v>547</v>
      </c>
      <c r="AA4" s="581"/>
    </row>
    <row r="5" spans="1:28" ht="15.75" thickBot="1" x14ac:dyDescent="0.3">
      <c r="A5" s="558"/>
      <c r="B5" s="522"/>
      <c r="C5" s="280">
        <v>0.3</v>
      </c>
      <c r="D5" s="230">
        <v>0.4</v>
      </c>
      <c r="E5" s="230">
        <v>0.5</v>
      </c>
      <c r="F5" s="230">
        <v>0.6</v>
      </c>
      <c r="G5" s="230">
        <v>0.7</v>
      </c>
      <c r="H5" s="230">
        <v>0.8</v>
      </c>
      <c r="I5" s="230">
        <v>0.9</v>
      </c>
      <c r="J5" s="230">
        <v>1</v>
      </c>
      <c r="K5" s="230">
        <v>1.1000000000000001</v>
      </c>
      <c r="L5" s="230">
        <v>1.2</v>
      </c>
      <c r="M5" s="230">
        <v>1.3</v>
      </c>
      <c r="N5" s="230">
        <v>1.4</v>
      </c>
      <c r="O5" s="230">
        <v>1.5</v>
      </c>
      <c r="P5" s="230">
        <v>1.6</v>
      </c>
      <c r="Q5" s="230">
        <v>1.7</v>
      </c>
      <c r="R5" s="230">
        <v>1.8</v>
      </c>
      <c r="S5" s="230">
        <v>1.9</v>
      </c>
      <c r="T5" s="230">
        <v>2</v>
      </c>
      <c r="U5" s="230">
        <v>2.1</v>
      </c>
      <c r="V5" s="230">
        <v>2.2000000000000002</v>
      </c>
      <c r="W5" s="230">
        <v>2.2999999999999998</v>
      </c>
      <c r="X5" s="230">
        <v>2.4</v>
      </c>
      <c r="Y5" s="139">
        <v>2.5</v>
      </c>
      <c r="Z5" s="273" t="s">
        <v>463</v>
      </c>
      <c r="AA5" s="266" t="s">
        <v>548</v>
      </c>
    </row>
    <row r="6" spans="1:28" ht="32.25" thickBot="1" x14ac:dyDescent="0.3">
      <c r="A6" s="267">
        <v>0</v>
      </c>
      <c r="B6" s="223" t="s">
        <v>543</v>
      </c>
      <c r="C6" s="149">
        <f>J6*0.3</f>
        <v>547.5</v>
      </c>
      <c r="D6" s="149">
        <f>J6*0.4</f>
        <v>730</v>
      </c>
      <c r="E6" s="149">
        <f>J6*0.5</f>
        <v>912.5</v>
      </c>
      <c r="F6" s="149">
        <f>J6*0.6</f>
        <v>1095</v>
      </c>
      <c r="G6" s="149">
        <f>J6*0.7</f>
        <v>1277.5</v>
      </c>
      <c r="H6" s="149">
        <f>J6*0.8</f>
        <v>1460</v>
      </c>
      <c r="I6" s="149">
        <v>1529</v>
      </c>
      <c r="J6" s="378">
        <v>1825</v>
      </c>
      <c r="K6" s="149">
        <f>J6*1.1</f>
        <v>2007.5000000000002</v>
      </c>
      <c r="L6" s="149">
        <f>J6*1.2</f>
        <v>2190</v>
      </c>
      <c r="M6" s="149">
        <f>J6*1.3</f>
        <v>2372.5</v>
      </c>
      <c r="N6" s="149">
        <f>J6*1.4</f>
        <v>2555</v>
      </c>
      <c r="O6" s="149">
        <f>J6*1.5</f>
        <v>2737.5</v>
      </c>
      <c r="P6" s="149">
        <f>J6*1.6</f>
        <v>2920</v>
      </c>
      <c r="Q6" s="149">
        <f>J6*1.7</f>
        <v>3102.5</v>
      </c>
      <c r="R6" s="149">
        <f>J6*1.8</f>
        <v>3285</v>
      </c>
      <c r="S6" s="149">
        <f>J6*1.9</f>
        <v>3467.5</v>
      </c>
      <c r="T6" s="149">
        <f>J6*2</f>
        <v>3650</v>
      </c>
      <c r="U6" s="149">
        <f>J6*2.1</f>
        <v>3832.5</v>
      </c>
      <c r="V6" s="149">
        <f>J6*2.2</f>
        <v>4015.0000000000005</v>
      </c>
      <c r="W6" s="149">
        <f>J6*2.3</f>
        <v>4197.5</v>
      </c>
      <c r="X6" s="149">
        <f>J6*2.4</f>
        <v>4380</v>
      </c>
      <c r="Y6" s="150">
        <f>J6*2.5</f>
        <v>4562.5</v>
      </c>
      <c r="Z6" s="274" t="s">
        <v>519</v>
      </c>
      <c r="AA6" s="268" t="s">
        <v>520</v>
      </c>
      <c r="AB6">
        <v>30</v>
      </c>
    </row>
    <row r="7" spans="1:28" ht="15.75" x14ac:dyDescent="0.25">
      <c r="A7" s="549">
        <v>1</v>
      </c>
      <c r="B7" s="141" t="s">
        <v>325</v>
      </c>
      <c r="C7" s="131">
        <f t="shared" ref="C7:C89" si="0">J7*0.3</f>
        <v>638.69999999999993</v>
      </c>
      <c r="D7" s="131">
        <f t="shared" ref="D7:D89" si="1">J7*0.4</f>
        <v>851.6</v>
      </c>
      <c r="E7" s="131">
        <f t="shared" ref="E7:E89" si="2">J7*0.5</f>
        <v>1064.5</v>
      </c>
      <c r="F7" s="131">
        <f t="shared" ref="F7:F89" si="3">J7*0.6</f>
        <v>1277.3999999999999</v>
      </c>
      <c r="G7" s="131">
        <f t="shared" ref="G7:G89" si="4">J7*0.7</f>
        <v>1490.3</v>
      </c>
      <c r="H7" s="131">
        <f>J7*0.8</f>
        <v>1703.2</v>
      </c>
      <c r="I7" s="131">
        <f t="shared" ref="I7:I89" si="5">J7*0.9</f>
        <v>1916.1000000000001</v>
      </c>
      <c r="J7" s="131">
        <v>2129</v>
      </c>
      <c r="K7" s="131">
        <f t="shared" ref="K7:K89" si="6">J7*1.1</f>
        <v>2341.9</v>
      </c>
      <c r="L7" s="131">
        <f t="shared" ref="L7:L89" si="7">J7*1.2</f>
        <v>2554.7999999999997</v>
      </c>
      <c r="M7" s="131">
        <f t="shared" ref="M7:M89" si="8">J7*1.3</f>
        <v>2767.7000000000003</v>
      </c>
      <c r="N7" s="131">
        <f t="shared" ref="N7:N89" si="9">J7*1.4</f>
        <v>2980.6</v>
      </c>
      <c r="O7" s="131">
        <f t="shared" ref="O7:O89" si="10">J7*1.5</f>
        <v>3193.5</v>
      </c>
      <c r="P7" s="131">
        <f>J7*1.6</f>
        <v>3406.4</v>
      </c>
      <c r="Q7" s="131">
        <f>J7*1.7</f>
        <v>3619.2999999999997</v>
      </c>
      <c r="R7" s="131">
        <f>J7*1.8</f>
        <v>3832.2000000000003</v>
      </c>
      <c r="S7" s="131">
        <f t="shared" ref="S7:S53" si="11">J7*1.9</f>
        <v>4045.1</v>
      </c>
      <c r="T7" s="131">
        <f t="shared" ref="T7:T53" si="12">J7*2</f>
        <v>4258</v>
      </c>
      <c r="U7" s="131">
        <f t="shared" ref="U7:U53" si="13">J7*2.1</f>
        <v>4470.9000000000005</v>
      </c>
      <c r="V7" s="131">
        <f t="shared" ref="V7:V53" si="14">J7*2.2</f>
        <v>4683.8</v>
      </c>
      <c r="W7" s="131">
        <f t="shared" ref="W7:W53" si="15">J7*2.3</f>
        <v>4896.7</v>
      </c>
      <c r="X7" s="131">
        <f t="shared" ref="X7:X53" si="16">J7*2.4</f>
        <v>5109.5999999999995</v>
      </c>
      <c r="Y7" s="132">
        <f t="shared" ref="Y7:Y53" si="17">J7*2.5</f>
        <v>5322.5</v>
      </c>
      <c r="Z7" s="275" t="s">
        <v>519</v>
      </c>
      <c r="AA7" s="269" t="s">
        <v>520</v>
      </c>
    </row>
    <row r="8" spans="1:28" ht="15.75" x14ac:dyDescent="0.25">
      <c r="A8" s="550"/>
      <c r="B8" s="135" t="s">
        <v>326</v>
      </c>
      <c r="C8" s="236">
        <f t="shared" si="0"/>
        <v>638.69999999999993</v>
      </c>
      <c r="D8" s="236">
        <f t="shared" si="1"/>
        <v>851.6</v>
      </c>
      <c r="E8" s="236">
        <f t="shared" si="2"/>
        <v>1064.5</v>
      </c>
      <c r="F8" s="236">
        <f t="shared" si="3"/>
        <v>1277.3999999999999</v>
      </c>
      <c r="G8" s="236">
        <f t="shared" si="4"/>
        <v>1490.3</v>
      </c>
      <c r="H8" s="236">
        <f t="shared" ref="H8:H79" si="18">J8*0.8</f>
        <v>1703.2</v>
      </c>
      <c r="I8" s="236">
        <f t="shared" si="5"/>
        <v>1916.1000000000001</v>
      </c>
      <c r="J8" s="379">
        <v>2129</v>
      </c>
      <c r="K8" s="236">
        <f t="shared" si="6"/>
        <v>2341.9</v>
      </c>
      <c r="L8" s="236">
        <f t="shared" si="7"/>
        <v>2554.7999999999997</v>
      </c>
      <c r="M8" s="236">
        <f t="shared" si="8"/>
        <v>2767.7000000000003</v>
      </c>
      <c r="N8" s="236">
        <f t="shared" si="9"/>
        <v>2980.6</v>
      </c>
      <c r="O8" s="236">
        <f t="shared" si="10"/>
        <v>3193.5</v>
      </c>
      <c r="P8" s="236">
        <f t="shared" ref="P8:P35" si="19">J8*1.6</f>
        <v>3406.4</v>
      </c>
      <c r="Q8" s="236">
        <f t="shared" ref="Q8:Q35" si="20">J8*1.7</f>
        <v>3619.2999999999997</v>
      </c>
      <c r="R8" s="236">
        <f t="shared" ref="R8:R35" si="21">J8*1.8</f>
        <v>3832.2000000000003</v>
      </c>
      <c r="S8" s="236">
        <f t="shared" si="11"/>
        <v>4045.1</v>
      </c>
      <c r="T8" s="236">
        <f t="shared" si="12"/>
        <v>4258</v>
      </c>
      <c r="U8" s="236">
        <f t="shared" si="13"/>
        <v>4470.9000000000005</v>
      </c>
      <c r="V8" s="236">
        <f t="shared" si="14"/>
        <v>4683.8</v>
      </c>
      <c r="W8" s="236">
        <f t="shared" si="15"/>
        <v>4896.7</v>
      </c>
      <c r="X8" s="236">
        <f t="shared" si="16"/>
        <v>5109.5999999999995</v>
      </c>
      <c r="Y8" s="119">
        <f t="shared" si="17"/>
        <v>5322.5</v>
      </c>
      <c r="Z8" s="276" t="s">
        <v>519</v>
      </c>
      <c r="AA8" s="270" t="s">
        <v>520</v>
      </c>
    </row>
    <row r="9" spans="1:28" ht="15.75" x14ac:dyDescent="0.25">
      <c r="A9" s="550"/>
      <c r="B9" s="135" t="s">
        <v>285</v>
      </c>
      <c r="C9" s="236">
        <f t="shared" si="0"/>
        <v>638.69999999999993</v>
      </c>
      <c r="D9" s="236">
        <f t="shared" si="1"/>
        <v>851.6</v>
      </c>
      <c r="E9" s="236">
        <f t="shared" si="2"/>
        <v>1064.5</v>
      </c>
      <c r="F9" s="236">
        <f t="shared" si="3"/>
        <v>1277.3999999999999</v>
      </c>
      <c r="G9" s="236">
        <f t="shared" si="4"/>
        <v>1490.3</v>
      </c>
      <c r="H9" s="236">
        <f t="shared" si="18"/>
        <v>1703.2</v>
      </c>
      <c r="I9" s="236">
        <f t="shared" si="5"/>
        <v>1916.1000000000001</v>
      </c>
      <c r="J9" s="391">
        <v>2129</v>
      </c>
      <c r="K9" s="236">
        <f t="shared" si="6"/>
        <v>2341.9</v>
      </c>
      <c r="L9" s="236">
        <f t="shared" si="7"/>
        <v>2554.7999999999997</v>
      </c>
      <c r="M9" s="236">
        <f t="shared" si="8"/>
        <v>2767.7000000000003</v>
      </c>
      <c r="N9" s="236">
        <f t="shared" si="9"/>
        <v>2980.6</v>
      </c>
      <c r="O9" s="236">
        <f t="shared" si="10"/>
        <v>3193.5</v>
      </c>
      <c r="P9" s="236">
        <f t="shared" si="19"/>
        <v>3406.4</v>
      </c>
      <c r="Q9" s="236">
        <f t="shared" si="20"/>
        <v>3619.2999999999997</v>
      </c>
      <c r="R9" s="236">
        <f t="shared" si="21"/>
        <v>3832.2000000000003</v>
      </c>
      <c r="S9" s="236">
        <f t="shared" si="11"/>
        <v>4045.1</v>
      </c>
      <c r="T9" s="236">
        <f t="shared" si="12"/>
        <v>4258</v>
      </c>
      <c r="U9" s="236">
        <f t="shared" si="13"/>
        <v>4470.9000000000005</v>
      </c>
      <c r="V9" s="236">
        <f t="shared" si="14"/>
        <v>4683.8</v>
      </c>
      <c r="W9" s="236">
        <f t="shared" si="15"/>
        <v>4896.7</v>
      </c>
      <c r="X9" s="236">
        <f t="shared" si="16"/>
        <v>5109.5999999999995</v>
      </c>
      <c r="Y9" s="119">
        <f t="shared" si="17"/>
        <v>5322.5</v>
      </c>
      <c r="Z9" s="276" t="s">
        <v>519</v>
      </c>
      <c r="AA9" s="270" t="s">
        <v>521</v>
      </c>
    </row>
    <row r="10" spans="1:28" ht="15.75" x14ac:dyDescent="0.25">
      <c r="A10" s="550"/>
      <c r="B10" s="135" t="s">
        <v>286</v>
      </c>
      <c r="C10" s="236">
        <f t="shared" si="0"/>
        <v>638.69999999999993</v>
      </c>
      <c r="D10" s="236">
        <f t="shared" si="1"/>
        <v>851.6</v>
      </c>
      <c r="E10" s="236">
        <f t="shared" si="2"/>
        <v>1064.5</v>
      </c>
      <c r="F10" s="236">
        <f t="shared" si="3"/>
        <v>1277.3999999999999</v>
      </c>
      <c r="G10" s="236">
        <f t="shared" si="4"/>
        <v>1490.3</v>
      </c>
      <c r="H10" s="236">
        <f t="shared" si="18"/>
        <v>1703.2</v>
      </c>
      <c r="I10" s="236">
        <f t="shared" si="5"/>
        <v>1916.1000000000001</v>
      </c>
      <c r="J10" s="391">
        <v>2129</v>
      </c>
      <c r="K10" s="236">
        <f t="shared" si="6"/>
        <v>2341.9</v>
      </c>
      <c r="L10" s="236">
        <f t="shared" si="7"/>
        <v>2554.7999999999997</v>
      </c>
      <c r="M10" s="236">
        <f t="shared" si="8"/>
        <v>2767.7000000000003</v>
      </c>
      <c r="N10" s="236">
        <f t="shared" si="9"/>
        <v>2980.6</v>
      </c>
      <c r="O10" s="236">
        <f t="shared" si="10"/>
        <v>3193.5</v>
      </c>
      <c r="P10" s="236">
        <f t="shared" si="19"/>
        <v>3406.4</v>
      </c>
      <c r="Q10" s="236">
        <f t="shared" si="20"/>
        <v>3619.2999999999997</v>
      </c>
      <c r="R10" s="236">
        <f t="shared" si="21"/>
        <v>3832.2000000000003</v>
      </c>
      <c r="S10" s="236">
        <f t="shared" si="11"/>
        <v>4045.1</v>
      </c>
      <c r="T10" s="236">
        <f t="shared" si="12"/>
        <v>4258</v>
      </c>
      <c r="U10" s="236">
        <f t="shared" si="13"/>
        <v>4470.9000000000005</v>
      </c>
      <c r="V10" s="236">
        <f t="shared" si="14"/>
        <v>4683.8</v>
      </c>
      <c r="W10" s="236">
        <f t="shared" si="15"/>
        <v>4896.7</v>
      </c>
      <c r="X10" s="236">
        <f t="shared" si="16"/>
        <v>5109.5999999999995</v>
      </c>
      <c r="Y10" s="119">
        <f t="shared" si="17"/>
        <v>5322.5</v>
      </c>
      <c r="Z10" s="276" t="s">
        <v>519</v>
      </c>
      <c r="AA10" s="270" t="s">
        <v>520</v>
      </c>
    </row>
    <row r="11" spans="1:28" ht="15.75" x14ac:dyDescent="0.25">
      <c r="A11" s="550"/>
      <c r="B11" s="135" t="s">
        <v>327</v>
      </c>
      <c r="C11" s="236">
        <f t="shared" si="0"/>
        <v>638.69999999999993</v>
      </c>
      <c r="D11" s="236">
        <f t="shared" si="1"/>
        <v>851.6</v>
      </c>
      <c r="E11" s="236">
        <f t="shared" si="2"/>
        <v>1064.5</v>
      </c>
      <c r="F11" s="236">
        <f t="shared" si="3"/>
        <v>1277.3999999999999</v>
      </c>
      <c r="G11" s="236">
        <f t="shared" si="4"/>
        <v>1490.3</v>
      </c>
      <c r="H11" s="236">
        <f t="shared" si="18"/>
        <v>1703.2</v>
      </c>
      <c r="I11" s="236">
        <f t="shared" si="5"/>
        <v>1916.1000000000001</v>
      </c>
      <c r="J11" s="391">
        <v>2129</v>
      </c>
      <c r="K11" s="236">
        <f t="shared" si="6"/>
        <v>2341.9</v>
      </c>
      <c r="L11" s="236">
        <f t="shared" si="7"/>
        <v>2554.7999999999997</v>
      </c>
      <c r="M11" s="236">
        <f t="shared" si="8"/>
        <v>2767.7000000000003</v>
      </c>
      <c r="N11" s="236">
        <f t="shared" si="9"/>
        <v>2980.6</v>
      </c>
      <c r="O11" s="236">
        <f t="shared" si="10"/>
        <v>3193.5</v>
      </c>
      <c r="P11" s="236">
        <f t="shared" si="19"/>
        <v>3406.4</v>
      </c>
      <c r="Q11" s="236">
        <f t="shared" si="20"/>
        <v>3619.2999999999997</v>
      </c>
      <c r="R11" s="236">
        <f t="shared" si="21"/>
        <v>3832.2000000000003</v>
      </c>
      <c r="S11" s="236">
        <f t="shared" si="11"/>
        <v>4045.1</v>
      </c>
      <c r="T11" s="236">
        <f t="shared" si="12"/>
        <v>4258</v>
      </c>
      <c r="U11" s="236">
        <f t="shared" si="13"/>
        <v>4470.9000000000005</v>
      </c>
      <c r="V11" s="236">
        <f t="shared" si="14"/>
        <v>4683.8</v>
      </c>
      <c r="W11" s="236">
        <f t="shared" si="15"/>
        <v>4896.7</v>
      </c>
      <c r="X11" s="236">
        <f t="shared" si="16"/>
        <v>5109.5999999999995</v>
      </c>
      <c r="Y11" s="119">
        <f t="shared" si="17"/>
        <v>5322.5</v>
      </c>
      <c r="Z11" s="276" t="s">
        <v>519</v>
      </c>
      <c r="AA11" s="270" t="s">
        <v>520</v>
      </c>
    </row>
    <row r="12" spans="1:28" ht="15.75" x14ac:dyDescent="0.25">
      <c r="A12" s="550"/>
      <c r="B12" s="135" t="s">
        <v>459</v>
      </c>
      <c r="C12" s="236">
        <f t="shared" si="0"/>
        <v>638.69999999999993</v>
      </c>
      <c r="D12" s="236">
        <f t="shared" si="1"/>
        <v>851.6</v>
      </c>
      <c r="E12" s="236">
        <f t="shared" si="2"/>
        <v>1064.5</v>
      </c>
      <c r="F12" s="236">
        <f t="shared" si="3"/>
        <v>1277.3999999999999</v>
      </c>
      <c r="G12" s="236">
        <f t="shared" si="4"/>
        <v>1490.3</v>
      </c>
      <c r="H12" s="236">
        <f t="shared" si="18"/>
        <v>1703.2</v>
      </c>
      <c r="I12" s="236">
        <f t="shared" si="5"/>
        <v>1916.1000000000001</v>
      </c>
      <c r="J12" s="391">
        <v>2129</v>
      </c>
      <c r="K12" s="236">
        <f t="shared" si="6"/>
        <v>2341.9</v>
      </c>
      <c r="L12" s="236">
        <f t="shared" si="7"/>
        <v>2554.7999999999997</v>
      </c>
      <c r="M12" s="236">
        <f t="shared" si="8"/>
        <v>2767.7000000000003</v>
      </c>
      <c r="N12" s="236">
        <f t="shared" si="9"/>
        <v>2980.6</v>
      </c>
      <c r="O12" s="236">
        <f t="shared" si="10"/>
        <v>3193.5</v>
      </c>
      <c r="P12" s="236">
        <f t="shared" si="19"/>
        <v>3406.4</v>
      </c>
      <c r="Q12" s="236">
        <f t="shared" si="20"/>
        <v>3619.2999999999997</v>
      </c>
      <c r="R12" s="236">
        <f t="shared" si="21"/>
        <v>3832.2000000000003</v>
      </c>
      <c r="S12" s="236">
        <f t="shared" si="11"/>
        <v>4045.1</v>
      </c>
      <c r="T12" s="236">
        <f t="shared" si="12"/>
        <v>4258</v>
      </c>
      <c r="U12" s="236">
        <f t="shared" si="13"/>
        <v>4470.9000000000005</v>
      </c>
      <c r="V12" s="236">
        <f t="shared" si="14"/>
        <v>4683.8</v>
      </c>
      <c r="W12" s="236">
        <f t="shared" si="15"/>
        <v>4896.7</v>
      </c>
      <c r="X12" s="236">
        <f t="shared" si="16"/>
        <v>5109.5999999999995</v>
      </c>
      <c r="Y12" s="119">
        <f t="shared" si="17"/>
        <v>5322.5</v>
      </c>
      <c r="Z12" s="276" t="s">
        <v>519</v>
      </c>
      <c r="AA12" s="270" t="s">
        <v>520</v>
      </c>
    </row>
    <row r="13" spans="1:28" ht="15.75" x14ac:dyDescent="0.25">
      <c r="A13" s="550"/>
      <c r="B13" s="135" t="s">
        <v>328</v>
      </c>
      <c r="C13" s="236">
        <f t="shared" si="0"/>
        <v>638.69999999999993</v>
      </c>
      <c r="D13" s="236">
        <f t="shared" si="1"/>
        <v>851.6</v>
      </c>
      <c r="E13" s="236">
        <f t="shared" si="2"/>
        <v>1064.5</v>
      </c>
      <c r="F13" s="236">
        <f t="shared" si="3"/>
        <v>1277.3999999999999</v>
      </c>
      <c r="G13" s="236">
        <f t="shared" si="4"/>
        <v>1490.3</v>
      </c>
      <c r="H13" s="236">
        <f t="shared" si="18"/>
        <v>1703.2</v>
      </c>
      <c r="I13" s="236">
        <f t="shared" si="5"/>
        <v>1916.1000000000001</v>
      </c>
      <c r="J13" s="391">
        <v>2129</v>
      </c>
      <c r="K13" s="236">
        <f t="shared" si="6"/>
        <v>2341.9</v>
      </c>
      <c r="L13" s="236">
        <f t="shared" si="7"/>
        <v>2554.7999999999997</v>
      </c>
      <c r="M13" s="236">
        <f t="shared" si="8"/>
        <v>2767.7000000000003</v>
      </c>
      <c r="N13" s="236">
        <f t="shared" si="9"/>
        <v>2980.6</v>
      </c>
      <c r="O13" s="236">
        <f t="shared" si="10"/>
        <v>3193.5</v>
      </c>
      <c r="P13" s="236">
        <f t="shared" si="19"/>
        <v>3406.4</v>
      </c>
      <c r="Q13" s="236">
        <f t="shared" si="20"/>
        <v>3619.2999999999997</v>
      </c>
      <c r="R13" s="236">
        <f t="shared" si="21"/>
        <v>3832.2000000000003</v>
      </c>
      <c r="S13" s="236">
        <f t="shared" si="11"/>
        <v>4045.1</v>
      </c>
      <c r="T13" s="236">
        <f t="shared" si="12"/>
        <v>4258</v>
      </c>
      <c r="U13" s="236">
        <f t="shared" si="13"/>
        <v>4470.9000000000005</v>
      </c>
      <c r="V13" s="236">
        <f t="shared" si="14"/>
        <v>4683.8</v>
      </c>
      <c r="W13" s="236">
        <f t="shared" si="15"/>
        <v>4896.7</v>
      </c>
      <c r="X13" s="236">
        <f t="shared" si="16"/>
        <v>5109.5999999999995</v>
      </c>
      <c r="Y13" s="119">
        <f t="shared" si="17"/>
        <v>5322.5</v>
      </c>
      <c r="Z13" s="276" t="s">
        <v>522</v>
      </c>
      <c r="AA13" s="270" t="s">
        <v>523</v>
      </c>
    </row>
    <row r="14" spans="1:28" ht="15.75" x14ac:dyDescent="0.25">
      <c r="A14" s="550"/>
      <c r="B14" s="135" t="s">
        <v>3</v>
      </c>
      <c r="C14" s="236">
        <f t="shared" si="0"/>
        <v>638.69999999999993</v>
      </c>
      <c r="D14" s="236">
        <f t="shared" si="1"/>
        <v>851.6</v>
      </c>
      <c r="E14" s="236">
        <f t="shared" si="2"/>
        <v>1064.5</v>
      </c>
      <c r="F14" s="236">
        <f t="shared" si="3"/>
        <v>1277.3999999999999</v>
      </c>
      <c r="G14" s="236">
        <f t="shared" si="4"/>
        <v>1490.3</v>
      </c>
      <c r="H14" s="236">
        <f t="shared" si="18"/>
        <v>1703.2</v>
      </c>
      <c r="I14" s="236">
        <f t="shared" si="5"/>
        <v>1916.1000000000001</v>
      </c>
      <c r="J14" s="391">
        <v>2129</v>
      </c>
      <c r="K14" s="236">
        <f t="shared" si="6"/>
        <v>2341.9</v>
      </c>
      <c r="L14" s="236">
        <f t="shared" si="7"/>
        <v>2554.7999999999997</v>
      </c>
      <c r="M14" s="236">
        <f t="shared" si="8"/>
        <v>2767.7000000000003</v>
      </c>
      <c r="N14" s="236">
        <f t="shared" si="9"/>
        <v>2980.6</v>
      </c>
      <c r="O14" s="236">
        <f t="shared" si="10"/>
        <v>3193.5</v>
      </c>
      <c r="P14" s="236">
        <f t="shared" si="19"/>
        <v>3406.4</v>
      </c>
      <c r="Q14" s="236">
        <f t="shared" si="20"/>
        <v>3619.2999999999997</v>
      </c>
      <c r="R14" s="236">
        <f t="shared" si="21"/>
        <v>3832.2000000000003</v>
      </c>
      <c r="S14" s="236">
        <f t="shared" si="11"/>
        <v>4045.1</v>
      </c>
      <c r="T14" s="236">
        <f t="shared" si="12"/>
        <v>4258</v>
      </c>
      <c r="U14" s="236">
        <f t="shared" si="13"/>
        <v>4470.9000000000005</v>
      </c>
      <c r="V14" s="236">
        <f t="shared" si="14"/>
        <v>4683.8</v>
      </c>
      <c r="W14" s="236">
        <f t="shared" si="15"/>
        <v>4896.7</v>
      </c>
      <c r="X14" s="236">
        <f t="shared" si="16"/>
        <v>5109.5999999999995</v>
      </c>
      <c r="Y14" s="119">
        <f t="shared" si="17"/>
        <v>5322.5</v>
      </c>
      <c r="Z14" s="276" t="s">
        <v>519</v>
      </c>
      <c r="AA14" s="270" t="s">
        <v>520</v>
      </c>
    </row>
    <row r="15" spans="1:28" ht="16.5" thickBot="1" x14ac:dyDescent="0.3">
      <c r="A15" s="625"/>
      <c r="B15" s="142" t="s">
        <v>4</v>
      </c>
      <c r="C15" s="138">
        <f t="shared" si="0"/>
        <v>638.69999999999993</v>
      </c>
      <c r="D15" s="138">
        <f t="shared" si="1"/>
        <v>851.6</v>
      </c>
      <c r="E15" s="138">
        <f t="shared" si="2"/>
        <v>1064.5</v>
      </c>
      <c r="F15" s="138">
        <f t="shared" si="3"/>
        <v>1277.3999999999999</v>
      </c>
      <c r="G15" s="138">
        <f t="shared" si="4"/>
        <v>1490.3</v>
      </c>
      <c r="H15" s="138">
        <f t="shared" si="18"/>
        <v>1703.2</v>
      </c>
      <c r="I15" s="138">
        <f t="shared" si="5"/>
        <v>1916.1000000000001</v>
      </c>
      <c r="J15" s="391">
        <v>2129</v>
      </c>
      <c r="K15" s="138">
        <f t="shared" si="6"/>
        <v>2341.9</v>
      </c>
      <c r="L15" s="138">
        <f t="shared" si="7"/>
        <v>2554.7999999999997</v>
      </c>
      <c r="M15" s="138">
        <f t="shared" si="8"/>
        <v>2767.7000000000003</v>
      </c>
      <c r="N15" s="138">
        <f t="shared" si="9"/>
        <v>2980.6</v>
      </c>
      <c r="O15" s="138">
        <f t="shared" si="10"/>
        <v>3193.5</v>
      </c>
      <c r="P15" s="138">
        <f t="shared" si="19"/>
        <v>3406.4</v>
      </c>
      <c r="Q15" s="138">
        <f t="shared" si="20"/>
        <v>3619.2999999999997</v>
      </c>
      <c r="R15" s="138">
        <f t="shared" si="21"/>
        <v>3832.2000000000003</v>
      </c>
      <c r="S15" s="138">
        <f t="shared" si="11"/>
        <v>4045.1</v>
      </c>
      <c r="T15" s="138">
        <f t="shared" si="12"/>
        <v>4258</v>
      </c>
      <c r="U15" s="138">
        <f t="shared" si="13"/>
        <v>4470.9000000000005</v>
      </c>
      <c r="V15" s="138">
        <f t="shared" si="14"/>
        <v>4683.8</v>
      </c>
      <c r="W15" s="138">
        <f t="shared" si="15"/>
        <v>4896.7</v>
      </c>
      <c r="X15" s="138">
        <f t="shared" si="16"/>
        <v>5109.5999999999995</v>
      </c>
      <c r="Y15" s="139">
        <f t="shared" si="17"/>
        <v>5322.5</v>
      </c>
      <c r="Z15" s="277" t="s">
        <v>524</v>
      </c>
      <c r="AA15" s="271" t="s">
        <v>525</v>
      </c>
    </row>
    <row r="16" spans="1:28" ht="16.5" thickBot="1" x14ac:dyDescent="0.3">
      <c r="A16" s="506">
        <v>2</v>
      </c>
      <c r="B16" s="141" t="s">
        <v>289</v>
      </c>
      <c r="C16" s="131">
        <f t="shared" si="0"/>
        <v>798.6</v>
      </c>
      <c r="D16" s="131">
        <f t="shared" si="1"/>
        <v>1064.8</v>
      </c>
      <c r="E16" s="131">
        <f t="shared" si="2"/>
        <v>1331</v>
      </c>
      <c r="F16" s="131">
        <f t="shared" si="3"/>
        <v>1597.2</v>
      </c>
      <c r="G16" s="131">
        <f t="shared" si="4"/>
        <v>1863.3999999999999</v>
      </c>
      <c r="H16" s="131">
        <f t="shared" si="18"/>
        <v>2129.6</v>
      </c>
      <c r="I16" s="131">
        <f t="shared" si="5"/>
        <v>2395.8000000000002</v>
      </c>
      <c r="J16" s="131">
        <v>2662</v>
      </c>
      <c r="K16" s="131">
        <f t="shared" si="6"/>
        <v>2928.2000000000003</v>
      </c>
      <c r="L16" s="131">
        <f t="shared" si="7"/>
        <v>3194.4</v>
      </c>
      <c r="M16" s="131">
        <f t="shared" si="8"/>
        <v>3460.6</v>
      </c>
      <c r="N16" s="131">
        <f t="shared" si="9"/>
        <v>3726.7999999999997</v>
      </c>
      <c r="O16" s="131">
        <f t="shared" si="10"/>
        <v>3993</v>
      </c>
      <c r="P16" s="131">
        <f t="shared" si="19"/>
        <v>4259.2</v>
      </c>
      <c r="Q16" s="131">
        <f t="shared" si="20"/>
        <v>4525.3999999999996</v>
      </c>
      <c r="R16" s="131">
        <f t="shared" si="21"/>
        <v>4791.6000000000004</v>
      </c>
      <c r="S16" s="131">
        <f t="shared" si="11"/>
        <v>5057.8</v>
      </c>
      <c r="T16" s="131">
        <f t="shared" si="12"/>
        <v>5324</v>
      </c>
      <c r="U16" s="131">
        <f t="shared" si="13"/>
        <v>5590.2</v>
      </c>
      <c r="V16" s="131">
        <f t="shared" si="14"/>
        <v>5856.4000000000005</v>
      </c>
      <c r="W16" s="131">
        <f t="shared" si="15"/>
        <v>6122.5999999999995</v>
      </c>
      <c r="X16" s="131">
        <f t="shared" si="16"/>
        <v>6388.8</v>
      </c>
      <c r="Y16" s="132">
        <f t="shared" si="17"/>
        <v>6655</v>
      </c>
      <c r="Z16" s="275" t="s">
        <v>519</v>
      </c>
      <c r="AA16" s="269" t="s">
        <v>520</v>
      </c>
    </row>
    <row r="17" spans="1:27" ht="16.5" thickBot="1" x14ac:dyDescent="0.3">
      <c r="A17" s="507"/>
      <c r="B17" s="135" t="s">
        <v>500</v>
      </c>
      <c r="C17" s="236">
        <f t="shared" si="0"/>
        <v>798.6</v>
      </c>
      <c r="D17" s="236">
        <f t="shared" si="1"/>
        <v>1064.8</v>
      </c>
      <c r="E17" s="236">
        <f t="shared" si="2"/>
        <v>1331</v>
      </c>
      <c r="F17" s="236">
        <f t="shared" si="3"/>
        <v>1597.2</v>
      </c>
      <c r="G17" s="236">
        <f t="shared" si="4"/>
        <v>1863.3999999999999</v>
      </c>
      <c r="H17" s="236">
        <f t="shared" si="18"/>
        <v>2129.6</v>
      </c>
      <c r="I17" s="236">
        <f t="shared" si="5"/>
        <v>2395.8000000000002</v>
      </c>
      <c r="J17" s="131">
        <v>2662</v>
      </c>
      <c r="K17" s="236">
        <f t="shared" si="6"/>
        <v>2928.2000000000003</v>
      </c>
      <c r="L17" s="236">
        <f t="shared" si="7"/>
        <v>3194.4</v>
      </c>
      <c r="M17" s="236">
        <f t="shared" si="8"/>
        <v>3460.6</v>
      </c>
      <c r="N17" s="236">
        <f t="shared" si="9"/>
        <v>3726.7999999999997</v>
      </c>
      <c r="O17" s="236">
        <f t="shared" si="10"/>
        <v>3993</v>
      </c>
      <c r="P17" s="236">
        <f t="shared" si="19"/>
        <v>4259.2</v>
      </c>
      <c r="Q17" s="236">
        <f t="shared" si="20"/>
        <v>4525.3999999999996</v>
      </c>
      <c r="R17" s="236">
        <f t="shared" si="21"/>
        <v>4791.6000000000004</v>
      </c>
      <c r="S17" s="236">
        <f t="shared" si="11"/>
        <v>5057.8</v>
      </c>
      <c r="T17" s="236">
        <f t="shared" si="12"/>
        <v>5324</v>
      </c>
      <c r="U17" s="236">
        <f t="shared" si="13"/>
        <v>5590.2</v>
      </c>
      <c r="V17" s="236">
        <f t="shared" si="14"/>
        <v>5856.4000000000005</v>
      </c>
      <c r="W17" s="236">
        <f t="shared" si="15"/>
        <v>6122.5999999999995</v>
      </c>
      <c r="X17" s="236">
        <f t="shared" si="16"/>
        <v>6388.8</v>
      </c>
      <c r="Y17" s="119">
        <f t="shared" si="17"/>
        <v>6655</v>
      </c>
      <c r="Z17" s="276" t="s">
        <v>526</v>
      </c>
      <c r="AA17" s="270" t="s">
        <v>527</v>
      </c>
    </row>
    <row r="18" spans="1:27" ht="16.5" thickBot="1" x14ac:dyDescent="0.3">
      <c r="A18" s="507"/>
      <c r="B18" s="135" t="s">
        <v>501</v>
      </c>
      <c r="C18" s="236">
        <f t="shared" si="0"/>
        <v>798.6</v>
      </c>
      <c r="D18" s="236">
        <f t="shared" si="1"/>
        <v>1064.8</v>
      </c>
      <c r="E18" s="236">
        <f t="shared" si="2"/>
        <v>1331</v>
      </c>
      <c r="F18" s="236">
        <f t="shared" si="3"/>
        <v>1597.2</v>
      </c>
      <c r="G18" s="236">
        <f t="shared" si="4"/>
        <v>1863.3999999999999</v>
      </c>
      <c r="H18" s="236">
        <f t="shared" si="18"/>
        <v>2129.6</v>
      </c>
      <c r="I18" s="236">
        <f t="shared" si="5"/>
        <v>2395.8000000000002</v>
      </c>
      <c r="J18" s="131">
        <v>2662</v>
      </c>
      <c r="K18" s="236">
        <f t="shared" si="6"/>
        <v>2928.2000000000003</v>
      </c>
      <c r="L18" s="236">
        <f t="shared" si="7"/>
        <v>3194.4</v>
      </c>
      <c r="M18" s="236">
        <f t="shared" si="8"/>
        <v>3460.6</v>
      </c>
      <c r="N18" s="236">
        <f t="shared" si="9"/>
        <v>3726.7999999999997</v>
      </c>
      <c r="O18" s="236">
        <f t="shared" si="10"/>
        <v>3993</v>
      </c>
      <c r="P18" s="236">
        <f t="shared" si="19"/>
        <v>4259.2</v>
      </c>
      <c r="Q18" s="236">
        <f t="shared" si="20"/>
        <v>4525.3999999999996</v>
      </c>
      <c r="R18" s="236">
        <f t="shared" si="21"/>
        <v>4791.6000000000004</v>
      </c>
      <c r="S18" s="236">
        <f t="shared" si="11"/>
        <v>5057.8</v>
      </c>
      <c r="T18" s="236">
        <f t="shared" si="12"/>
        <v>5324</v>
      </c>
      <c r="U18" s="236">
        <f t="shared" si="13"/>
        <v>5590.2</v>
      </c>
      <c r="V18" s="236">
        <f t="shared" si="14"/>
        <v>5856.4000000000005</v>
      </c>
      <c r="W18" s="236">
        <f t="shared" si="15"/>
        <v>6122.5999999999995</v>
      </c>
      <c r="X18" s="236">
        <f t="shared" si="16"/>
        <v>6388.8</v>
      </c>
      <c r="Y18" s="119">
        <f t="shared" si="17"/>
        <v>6655</v>
      </c>
      <c r="Z18" s="276" t="s">
        <v>519</v>
      </c>
      <c r="AA18" s="270" t="s">
        <v>520</v>
      </c>
    </row>
    <row r="19" spans="1:27" ht="16.5" thickBot="1" x14ac:dyDescent="0.3">
      <c r="A19" s="507"/>
      <c r="B19" s="135" t="s">
        <v>460</v>
      </c>
      <c r="C19" s="236">
        <f t="shared" si="0"/>
        <v>798.6</v>
      </c>
      <c r="D19" s="236">
        <f t="shared" si="1"/>
        <v>1064.8</v>
      </c>
      <c r="E19" s="236">
        <f t="shared" si="2"/>
        <v>1331</v>
      </c>
      <c r="F19" s="236">
        <f t="shared" si="3"/>
        <v>1597.2</v>
      </c>
      <c r="G19" s="236">
        <f t="shared" si="4"/>
        <v>1863.3999999999999</v>
      </c>
      <c r="H19" s="236">
        <f t="shared" si="18"/>
        <v>2129.6</v>
      </c>
      <c r="I19" s="236">
        <f t="shared" si="5"/>
        <v>2395.8000000000002</v>
      </c>
      <c r="J19" s="131">
        <v>2662</v>
      </c>
      <c r="K19" s="236">
        <f t="shared" si="6"/>
        <v>2928.2000000000003</v>
      </c>
      <c r="L19" s="236">
        <f t="shared" si="7"/>
        <v>3194.4</v>
      </c>
      <c r="M19" s="236">
        <f t="shared" si="8"/>
        <v>3460.6</v>
      </c>
      <c r="N19" s="236">
        <f t="shared" si="9"/>
        <v>3726.7999999999997</v>
      </c>
      <c r="O19" s="236">
        <f t="shared" si="10"/>
        <v>3993</v>
      </c>
      <c r="P19" s="236">
        <f t="shared" si="19"/>
        <v>4259.2</v>
      </c>
      <c r="Q19" s="236">
        <f t="shared" si="20"/>
        <v>4525.3999999999996</v>
      </c>
      <c r="R19" s="236">
        <f t="shared" si="21"/>
        <v>4791.6000000000004</v>
      </c>
      <c r="S19" s="236">
        <f t="shared" si="11"/>
        <v>5057.8</v>
      </c>
      <c r="T19" s="236">
        <f t="shared" si="12"/>
        <v>5324</v>
      </c>
      <c r="U19" s="236">
        <f t="shared" si="13"/>
        <v>5590.2</v>
      </c>
      <c r="V19" s="236">
        <f t="shared" si="14"/>
        <v>5856.4000000000005</v>
      </c>
      <c r="W19" s="236">
        <f t="shared" si="15"/>
        <v>6122.5999999999995</v>
      </c>
      <c r="X19" s="236">
        <f t="shared" si="16"/>
        <v>6388.8</v>
      </c>
      <c r="Y19" s="119">
        <f t="shared" si="17"/>
        <v>6655</v>
      </c>
      <c r="Z19" s="276" t="s">
        <v>519</v>
      </c>
      <c r="AA19" s="270" t="s">
        <v>520</v>
      </c>
    </row>
    <row r="20" spans="1:27" ht="16.5" thickBot="1" x14ac:dyDescent="0.3">
      <c r="A20" s="507"/>
      <c r="B20" s="135" t="s">
        <v>291</v>
      </c>
      <c r="C20" s="236">
        <f t="shared" si="0"/>
        <v>798.6</v>
      </c>
      <c r="D20" s="236">
        <f t="shared" si="1"/>
        <v>1064.8</v>
      </c>
      <c r="E20" s="236">
        <f t="shared" si="2"/>
        <v>1331</v>
      </c>
      <c r="F20" s="236">
        <f t="shared" si="3"/>
        <v>1597.2</v>
      </c>
      <c r="G20" s="236">
        <f t="shared" si="4"/>
        <v>1863.3999999999999</v>
      </c>
      <c r="H20" s="236">
        <f t="shared" si="18"/>
        <v>2129.6</v>
      </c>
      <c r="I20" s="236">
        <f t="shared" si="5"/>
        <v>2395.8000000000002</v>
      </c>
      <c r="J20" s="131">
        <v>2662</v>
      </c>
      <c r="K20" s="236">
        <f t="shared" si="6"/>
        <v>2928.2000000000003</v>
      </c>
      <c r="L20" s="236">
        <f t="shared" si="7"/>
        <v>3194.4</v>
      </c>
      <c r="M20" s="236">
        <f t="shared" si="8"/>
        <v>3460.6</v>
      </c>
      <c r="N20" s="236">
        <f t="shared" si="9"/>
        <v>3726.7999999999997</v>
      </c>
      <c r="O20" s="236">
        <f t="shared" si="10"/>
        <v>3993</v>
      </c>
      <c r="P20" s="236">
        <f t="shared" si="19"/>
        <v>4259.2</v>
      </c>
      <c r="Q20" s="236">
        <f t="shared" si="20"/>
        <v>4525.3999999999996</v>
      </c>
      <c r="R20" s="236">
        <f t="shared" si="21"/>
        <v>4791.6000000000004</v>
      </c>
      <c r="S20" s="236">
        <f t="shared" si="11"/>
        <v>5057.8</v>
      </c>
      <c r="T20" s="236">
        <f t="shared" si="12"/>
        <v>5324</v>
      </c>
      <c r="U20" s="236">
        <f t="shared" si="13"/>
        <v>5590.2</v>
      </c>
      <c r="V20" s="236">
        <f t="shared" si="14"/>
        <v>5856.4000000000005</v>
      </c>
      <c r="W20" s="236">
        <f t="shared" si="15"/>
        <v>6122.5999999999995</v>
      </c>
      <c r="X20" s="236">
        <f t="shared" si="16"/>
        <v>6388.8</v>
      </c>
      <c r="Y20" s="119">
        <f t="shared" si="17"/>
        <v>6655</v>
      </c>
      <c r="Z20" s="276" t="s">
        <v>519</v>
      </c>
      <c r="AA20" s="270" t="s">
        <v>520</v>
      </c>
    </row>
    <row r="21" spans="1:27" ht="16.5" thickBot="1" x14ac:dyDescent="0.3">
      <c r="A21" s="507"/>
      <c r="B21" s="135" t="s">
        <v>292</v>
      </c>
      <c r="C21" s="236">
        <f t="shared" si="0"/>
        <v>798.6</v>
      </c>
      <c r="D21" s="236">
        <f t="shared" si="1"/>
        <v>1064.8</v>
      </c>
      <c r="E21" s="236">
        <f t="shared" si="2"/>
        <v>1331</v>
      </c>
      <c r="F21" s="236">
        <f t="shared" si="3"/>
        <v>1597.2</v>
      </c>
      <c r="G21" s="236">
        <f t="shared" si="4"/>
        <v>1863.3999999999999</v>
      </c>
      <c r="H21" s="236">
        <f t="shared" si="18"/>
        <v>2129.6</v>
      </c>
      <c r="I21" s="236">
        <f t="shared" si="5"/>
        <v>2395.8000000000002</v>
      </c>
      <c r="J21" s="131">
        <v>2662</v>
      </c>
      <c r="K21" s="236">
        <f t="shared" si="6"/>
        <v>2928.2000000000003</v>
      </c>
      <c r="L21" s="236">
        <f t="shared" si="7"/>
        <v>3194.4</v>
      </c>
      <c r="M21" s="236">
        <f t="shared" si="8"/>
        <v>3460.6</v>
      </c>
      <c r="N21" s="236">
        <f t="shared" si="9"/>
        <v>3726.7999999999997</v>
      </c>
      <c r="O21" s="236">
        <f t="shared" si="10"/>
        <v>3993</v>
      </c>
      <c r="P21" s="236">
        <f t="shared" si="19"/>
        <v>4259.2</v>
      </c>
      <c r="Q21" s="236">
        <f t="shared" si="20"/>
        <v>4525.3999999999996</v>
      </c>
      <c r="R21" s="236">
        <f t="shared" si="21"/>
        <v>4791.6000000000004</v>
      </c>
      <c r="S21" s="236">
        <f t="shared" si="11"/>
        <v>5057.8</v>
      </c>
      <c r="T21" s="236">
        <f t="shared" si="12"/>
        <v>5324</v>
      </c>
      <c r="U21" s="236">
        <f t="shared" si="13"/>
        <v>5590.2</v>
      </c>
      <c r="V21" s="236">
        <f t="shared" si="14"/>
        <v>5856.4000000000005</v>
      </c>
      <c r="W21" s="236">
        <f t="shared" si="15"/>
        <v>6122.5999999999995</v>
      </c>
      <c r="X21" s="236">
        <f t="shared" si="16"/>
        <v>6388.8</v>
      </c>
      <c r="Y21" s="119">
        <f t="shared" si="17"/>
        <v>6655</v>
      </c>
      <c r="Z21" s="276" t="s">
        <v>519</v>
      </c>
      <c r="AA21" s="270" t="s">
        <v>520</v>
      </c>
    </row>
    <row r="22" spans="1:27" ht="16.5" thickBot="1" x14ac:dyDescent="0.3">
      <c r="A22" s="507"/>
      <c r="B22" s="135" t="s">
        <v>5</v>
      </c>
      <c r="C22" s="236">
        <f t="shared" si="0"/>
        <v>798.6</v>
      </c>
      <c r="D22" s="236">
        <f t="shared" si="1"/>
        <v>1064.8</v>
      </c>
      <c r="E22" s="236">
        <f t="shared" si="2"/>
        <v>1331</v>
      </c>
      <c r="F22" s="236">
        <f t="shared" si="3"/>
        <v>1597.2</v>
      </c>
      <c r="G22" s="236">
        <f t="shared" si="4"/>
        <v>1863.3999999999999</v>
      </c>
      <c r="H22" s="236">
        <f t="shared" si="18"/>
        <v>2129.6</v>
      </c>
      <c r="I22" s="236">
        <f t="shared" si="5"/>
        <v>2395.8000000000002</v>
      </c>
      <c r="J22" s="131">
        <v>2662</v>
      </c>
      <c r="K22" s="236">
        <f t="shared" si="6"/>
        <v>2928.2000000000003</v>
      </c>
      <c r="L22" s="236">
        <f t="shared" si="7"/>
        <v>3194.4</v>
      </c>
      <c r="M22" s="236">
        <f t="shared" si="8"/>
        <v>3460.6</v>
      </c>
      <c r="N22" s="236">
        <f t="shared" si="9"/>
        <v>3726.7999999999997</v>
      </c>
      <c r="O22" s="236">
        <f t="shared" si="10"/>
        <v>3993</v>
      </c>
      <c r="P22" s="236">
        <f t="shared" si="19"/>
        <v>4259.2</v>
      </c>
      <c r="Q22" s="236">
        <f t="shared" si="20"/>
        <v>4525.3999999999996</v>
      </c>
      <c r="R22" s="236">
        <f t="shared" si="21"/>
        <v>4791.6000000000004</v>
      </c>
      <c r="S22" s="236">
        <f t="shared" si="11"/>
        <v>5057.8</v>
      </c>
      <c r="T22" s="236">
        <f t="shared" si="12"/>
        <v>5324</v>
      </c>
      <c r="U22" s="236">
        <f t="shared" si="13"/>
        <v>5590.2</v>
      </c>
      <c r="V22" s="236">
        <f t="shared" si="14"/>
        <v>5856.4000000000005</v>
      </c>
      <c r="W22" s="236">
        <f t="shared" si="15"/>
        <v>6122.5999999999995</v>
      </c>
      <c r="X22" s="236">
        <f t="shared" si="16"/>
        <v>6388.8</v>
      </c>
      <c r="Y22" s="119">
        <f t="shared" si="17"/>
        <v>6655</v>
      </c>
      <c r="Z22" s="276" t="s">
        <v>519</v>
      </c>
      <c r="AA22" s="270" t="s">
        <v>520</v>
      </c>
    </row>
    <row r="23" spans="1:27" ht="16.5" thickBot="1" x14ac:dyDescent="0.3">
      <c r="A23" s="507"/>
      <c r="B23" s="135" t="s">
        <v>293</v>
      </c>
      <c r="C23" s="236">
        <f t="shared" si="0"/>
        <v>798.6</v>
      </c>
      <c r="D23" s="236">
        <f t="shared" si="1"/>
        <v>1064.8</v>
      </c>
      <c r="E23" s="236">
        <f t="shared" si="2"/>
        <v>1331</v>
      </c>
      <c r="F23" s="236">
        <f t="shared" si="3"/>
        <v>1597.2</v>
      </c>
      <c r="G23" s="236">
        <f t="shared" si="4"/>
        <v>1863.3999999999999</v>
      </c>
      <c r="H23" s="236">
        <f t="shared" si="18"/>
        <v>2129.6</v>
      </c>
      <c r="I23" s="236">
        <f t="shared" si="5"/>
        <v>2395.8000000000002</v>
      </c>
      <c r="J23" s="131">
        <v>2662</v>
      </c>
      <c r="K23" s="236">
        <f t="shared" si="6"/>
        <v>2928.2000000000003</v>
      </c>
      <c r="L23" s="236">
        <f t="shared" si="7"/>
        <v>3194.4</v>
      </c>
      <c r="M23" s="236">
        <f t="shared" si="8"/>
        <v>3460.6</v>
      </c>
      <c r="N23" s="236">
        <f t="shared" si="9"/>
        <v>3726.7999999999997</v>
      </c>
      <c r="O23" s="236">
        <f t="shared" si="10"/>
        <v>3993</v>
      </c>
      <c r="P23" s="236">
        <f t="shared" si="19"/>
        <v>4259.2</v>
      </c>
      <c r="Q23" s="236">
        <f t="shared" si="20"/>
        <v>4525.3999999999996</v>
      </c>
      <c r="R23" s="236">
        <f t="shared" si="21"/>
        <v>4791.6000000000004</v>
      </c>
      <c r="S23" s="236">
        <f t="shared" si="11"/>
        <v>5057.8</v>
      </c>
      <c r="T23" s="236">
        <f t="shared" si="12"/>
        <v>5324</v>
      </c>
      <c r="U23" s="236">
        <f t="shared" si="13"/>
        <v>5590.2</v>
      </c>
      <c r="V23" s="236">
        <f t="shared" si="14"/>
        <v>5856.4000000000005</v>
      </c>
      <c r="W23" s="236">
        <f t="shared" si="15"/>
        <v>6122.5999999999995</v>
      </c>
      <c r="X23" s="236">
        <f t="shared" si="16"/>
        <v>6388.8</v>
      </c>
      <c r="Y23" s="119">
        <f t="shared" si="17"/>
        <v>6655</v>
      </c>
      <c r="Z23" s="276" t="s">
        <v>528</v>
      </c>
      <c r="AA23" s="270" t="s">
        <v>529</v>
      </c>
    </row>
    <row r="24" spans="1:27" ht="16.5" thickBot="1" x14ac:dyDescent="0.3">
      <c r="A24" s="507"/>
      <c r="B24" s="135" t="s">
        <v>502</v>
      </c>
      <c r="C24" s="236">
        <f t="shared" si="0"/>
        <v>798.6</v>
      </c>
      <c r="D24" s="236">
        <f t="shared" si="1"/>
        <v>1064.8</v>
      </c>
      <c r="E24" s="236">
        <f t="shared" si="2"/>
        <v>1331</v>
      </c>
      <c r="F24" s="236">
        <f t="shared" si="3"/>
        <v>1597.2</v>
      </c>
      <c r="G24" s="236">
        <f t="shared" si="4"/>
        <v>1863.3999999999999</v>
      </c>
      <c r="H24" s="236">
        <f t="shared" si="18"/>
        <v>2129.6</v>
      </c>
      <c r="I24" s="236">
        <f t="shared" si="5"/>
        <v>2395.8000000000002</v>
      </c>
      <c r="J24" s="131">
        <v>2662</v>
      </c>
      <c r="K24" s="236">
        <f t="shared" si="6"/>
        <v>2928.2000000000003</v>
      </c>
      <c r="L24" s="236">
        <f t="shared" si="7"/>
        <v>3194.4</v>
      </c>
      <c r="M24" s="236">
        <f t="shared" si="8"/>
        <v>3460.6</v>
      </c>
      <c r="N24" s="236">
        <f t="shared" si="9"/>
        <v>3726.7999999999997</v>
      </c>
      <c r="O24" s="236">
        <f t="shared" si="10"/>
        <v>3993</v>
      </c>
      <c r="P24" s="236">
        <f t="shared" si="19"/>
        <v>4259.2</v>
      </c>
      <c r="Q24" s="236">
        <f t="shared" si="20"/>
        <v>4525.3999999999996</v>
      </c>
      <c r="R24" s="236">
        <f t="shared" si="21"/>
        <v>4791.6000000000004</v>
      </c>
      <c r="S24" s="236">
        <f t="shared" si="11"/>
        <v>5057.8</v>
      </c>
      <c r="T24" s="236">
        <f t="shared" si="12"/>
        <v>5324</v>
      </c>
      <c r="U24" s="236">
        <f t="shared" si="13"/>
        <v>5590.2</v>
      </c>
      <c r="V24" s="236">
        <f t="shared" si="14"/>
        <v>5856.4000000000005</v>
      </c>
      <c r="W24" s="236">
        <f t="shared" si="15"/>
        <v>6122.5999999999995</v>
      </c>
      <c r="X24" s="236">
        <f t="shared" si="16"/>
        <v>6388.8</v>
      </c>
      <c r="Y24" s="119">
        <f t="shared" si="17"/>
        <v>6655</v>
      </c>
      <c r="Z24" s="276" t="s">
        <v>519</v>
      </c>
      <c r="AA24" s="270" t="s">
        <v>520</v>
      </c>
    </row>
    <row r="25" spans="1:27" ht="16.5" thickBot="1" x14ac:dyDescent="0.3">
      <c r="A25" s="507"/>
      <c r="B25" s="135" t="s">
        <v>503</v>
      </c>
      <c r="C25" s="236">
        <f t="shared" si="0"/>
        <v>798.6</v>
      </c>
      <c r="D25" s="236">
        <f t="shared" si="1"/>
        <v>1064.8</v>
      </c>
      <c r="E25" s="236">
        <f t="shared" si="2"/>
        <v>1331</v>
      </c>
      <c r="F25" s="236">
        <f t="shared" si="3"/>
        <v>1597.2</v>
      </c>
      <c r="G25" s="236">
        <f t="shared" si="4"/>
        <v>1863.3999999999999</v>
      </c>
      <c r="H25" s="236">
        <f t="shared" si="18"/>
        <v>2129.6</v>
      </c>
      <c r="I25" s="236">
        <f t="shared" si="5"/>
        <v>2395.8000000000002</v>
      </c>
      <c r="J25" s="131">
        <v>2662</v>
      </c>
      <c r="K25" s="236">
        <f t="shared" si="6"/>
        <v>2928.2000000000003</v>
      </c>
      <c r="L25" s="236">
        <f t="shared" si="7"/>
        <v>3194.4</v>
      </c>
      <c r="M25" s="236">
        <f t="shared" si="8"/>
        <v>3460.6</v>
      </c>
      <c r="N25" s="236">
        <f t="shared" si="9"/>
        <v>3726.7999999999997</v>
      </c>
      <c r="O25" s="236">
        <f t="shared" si="10"/>
        <v>3993</v>
      </c>
      <c r="P25" s="236">
        <f t="shared" si="19"/>
        <v>4259.2</v>
      </c>
      <c r="Q25" s="236">
        <f t="shared" si="20"/>
        <v>4525.3999999999996</v>
      </c>
      <c r="R25" s="236">
        <f t="shared" si="21"/>
        <v>4791.6000000000004</v>
      </c>
      <c r="S25" s="236">
        <f t="shared" si="11"/>
        <v>5057.8</v>
      </c>
      <c r="T25" s="236">
        <f t="shared" si="12"/>
        <v>5324</v>
      </c>
      <c r="U25" s="236">
        <f t="shared" si="13"/>
        <v>5590.2</v>
      </c>
      <c r="V25" s="236">
        <f t="shared" si="14"/>
        <v>5856.4000000000005</v>
      </c>
      <c r="W25" s="236">
        <f t="shared" si="15"/>
        <v>6122.5999999999995</v>
      </c>
      <c r="X25" s="236">
        <f t="shared" si="16"/>
        <v>6388.8</v>
      </c>
      <c r="Y25" s="119">
        <f>J25*2.5</f>
        <v>6655</v>
      </c>
      <c r="Z25" s="276" t="s">
        <v>519</v>
      </c>
      <c r="AA25" s="270" t="s">
        <v>520</v>
      </c>
    </row>
    <row r="26" spans="1:27" ht="16.5" thickBot="1" x14ac:dyDescent="0.3">
      <c r="A26" s="507"/>
      <c r="B26" s="135" t="s">
        <v>296</v>
      </c>
      <c r="C26" s="236">
        <f t="shared" si="0"/>
        <v>798.6</v>
      </c>
      <c r="D26" s="236">
        <f t="shared" si="1"/>
        <v>1064.8</v>
      </c>
      <c r="E26" s="236">
        <f>J26*0.5</f>
        <v>1331</v>
      </c>
      <c r="F26" s="236">
        <f t="shared" si="3"/>
        <v>1597.2</v>
      </c>
      <c r="G26" s="236">
        <f t="shared" si="4"/>
        <v>1863.3999999999999</v>
      </c>
      <c r="H26" s="236">
        <f t="shared" si="18"/>
        <v>2129.6</v>
      </c>
      <c r="I26" s="236">
        <f t="shared" si="5"/>
        <v>2395.8000000000002</v>
      </c>
      <c r="J26" s="131">
        <v>2662</v>
      </c>
      <c r="K26" s="236">
        <f t="shared" si="6"/>
        <v>2928.2000000000003</v>
      </c>
      <c r="L26" s="236">
        <f t="shared" si="7"/>
        <v>3194.4</v>
      </c>
      <c r="M26" s="236">
        <f t="shared" si="8"/>
        <v>3460.6</v>
      </c>
      <c r="N26" s="236">
        <f t="shared" si="9"/>
        <v>3726.7999999999997</v>
      </c>
      <c r="O26" s="236">
        <f t="shared" si="10"/>
        <v>3993</v>
      </c>
      <c r="P26" s="236">
        <f t="shared" si="19"/>
        <v>4259.2</v>
      </c>
      <c r="Q26" s="236">
        <f t="shared" si="20"/>
        <v>4525.3999999999996</v>
      </c>
      <c r="R26" s="236">
        <f t="shared" si="21"/>
        <v>4791.6000000000004</v>
      </c>
      <c r="S26" s="236">
        <f t="shared" si="11"/>
        <v>5057.8</v>
      </c>
      <c r="T26" s="236">
        <f t="shared" si="12"/>
        <v>5324</v>
      </c>
      <c r="U26" s="236">
        <f t="shared" si="13"/>
        <v>5590.2</v>
      </c>
      <c r="V26" s="236">
        <f t="shared" si="14"/>
        <v>5856.4000000000005</v>
      </c>
      <c r="W26" s="236">
        <f t="shared" si="15"/>
        <v>6122.5999999999995</v>
      </c>
      <c r="X26" s="236">
        <f t="shared" si="16"/>
        <v>6388.8</v>
      </c>
      <c r="Y26" s="119">
        <f t="shared" si="17"/>
        <v>6655</v>
      </c>
      <c r="Z26" s="276" t="s">
        <v>519</v>
      </c>
      <c r="AA26" s="270" t="s">
        <v>520</v>
      </c>
    </row>
    <row r="27" spans="1:27" ht="16.5" thickBot="1" x14ac:dyDescent="0.3">
      <c r="A27" s="507"/>
      <c r="B27" s="135" t="s">
        <v>297</v>
      </c>
      <c r="C27" s="236">
        <f t="shared" si="0"/>
        <v>798.6</v>
      </c>
      <c r="D27" s="236">
        <f t="shared" si="1"/>
        <v>1064.8</v>
      </c>
      <c r="E27" s="236">
        <f>J27*0.5</f>
        <v>1331</v>
      </c>
      <c r="F27" s="236">
        <f t="shared" si="3"/>
        <v>1597.2</v>
      </c>
      <c r="G27" s="236">
        <f t="shared" si="4"/>
        <v>1863.3999999999999</v>
      </c>
      <c r="H27" s="236">
        <f t="shared" si="18"/>
        <v>2129.6</v>
      </c>
      <c r="I27" s="236">
        <f t="shared" si="5"/>
        <v>2395.8000000000002</v>
      </c>
      <c r="J27" s="131">
        <v>2662</v>
      </c>
      <c r="K27" s="236">
        <f t="shared" si="6"/>
        <v>2928.2000000000003</v>
      </c>
      <c r="L27" s="236">
        <f t="shared" si="7"/>
        <v>3194.4</v>
      </c>
      <c r="M27" s="236">
        <f t="shared" si="8"/>
        <v>3460.6</v>
      </c>
      <c r="N27" s="236">
        <f t="shared" si="9"/>
        <v>3726.7999999999997</v>
      </c>
      <c r="O27" s="236">
        <f t="shared" si="10"/>
        <v>3993</v>
      </c>
      <c r="P27" s="236">
        <f t="shared" si="19"/>
        <v>4259.2</v>
      </c>
      <c r="Q27" s="236">
        <f t="shared" si="20"/>
        <v>4525.3999999999996</v>
      </c>
      <c r="R27" s="236">
        <f t="shared" si="21"/>
        <v>4791.6000000000004</v>
      </c>
      <c r="S27" s="236">
        <f t="shared" si="11"/>
        <v>5057.8</v>
      </c>
      <c r="T27" s="236">
        <f t="shared" si="12"/>
        <v>5324</v>
      </c>
      <c r="U27" s="236">
        <f t="shared" si="13"/>
        <v>5590.2</v>
      </c>
      <c r="V27" s="236">
        <f t="shared" si="14"/>
        <v>5856.4000000000005</v>
      </c>
      <c r="W27" s="236">
        <f t="shared" si="15"/>
        <v>6122.5999999999995</v>
      </c>
      <c r="X27" s="236">
        <f t="shared" si="16"/>
        <v>6388.8</v>
      </c>
      <c r="Y27" s="119">
        <f t="shared" si="17"/>
        <v>6655</v>
      </c>
      <c r="Z27" s="276" t="s">
        <v>519</v>
      </c>
      <c r="AA27" s="270" t="s">
        <v>520</v>
      </c>
    </row>
    <row r="28" spans="1:27" ht="16.5" thickBot="1" x14ac:dyDescent="0.3">
      <c r="A28" s="507"/>
      <c r="B28" s="372" t="s">
        <v>461</v>
      </c>
      <c r="C28" s="236">
        <f t="shared" si="0"/>
        <v>798.6</v>
      </c>
      <c r="D28" s="236">
        <f t="shared" si="1"/>
        <v>1064.8</v>
      </c>
      <c r="E28" s="236">
        <f t="shared" si="2"/>
        <v>1331</v>
      </c>
      <c r="F28" s="236">
        <f t="shared" si="3"/>
        <v>1597.2</v>
      </c>
      <c r="G28" s="236">
        <f t="shared" si="4"/>
        <v>1863.3999999999999</v>
      </c>
      <c r="H28" s="236">
        <f t="shared" si="18"/>
        <v>2129.6</v>
      </c>
      <c r="I28" s="236">
        <f t="shared" si="5"/>
        <v>2395.8000000000002</v>
      </c>
      <c r="J28" s="131">
        <v>2662</v>
      </c>
      <c r="K28" s="236">
        <f t="shared" si="6"/>
        <v>2928.2000000000003</v>
      </c>
      <c r="L28" s="236">
        <f t="shared" si="7"/>
        <v>3194.4</v>
      </c>
      <c r="M28" s="236">
        <f t="shared" si="8"/>
        <v>3460.6</v>
      </c>
      <c r="N28" s="236">
        <f t="shared" si="9"/>
        <v>3726.7999999999997</v>
      </c>
      <c r="O28" s="236">
        <f t="shared" si="10"/>
        <v>3993</v>
      </c>
      <c r="P28" s="236">
        <f t="shared" si="19"/>
        <v>4259.2</v>
      </c>
      <c r="Q28" s="236">
        <f t="shared" si="20"/>
        <v>4525.3999999999996</v>
      </c>
      <c r="R28" s="236">
        <f t="shared" si="21"/>
        <v>4791.6000000000004</v>
      </c>
      <c r="S28" s="236">
        <f t="shared" si="11"/>
        <v>5057.8</v>
      </c>
      <c r="T28" s="236">
        <f t="shared" si="12"/>
        <v>5324</v>
      </c>
      <c r="U28" s="236">
        <f t="shared" si="13"/>
        <v>5590.2</v>
      </c>
      <c r="V28" s="236">
        <f t="shared" si="14"/>
        <v>5856.4000000000005</v>
      </c>
      <c r="W28" s="236">
        <f t="shared" si="15"/>
        <v>6122.5999999999995</v>
      </c>
      <c r="X28" s="236">
        <f t="shared" si="16"/>
        <v>6388.8</v>
      </c>
      <c r="Y28" s="119">
        <f t="shared" si="17"/>
        <v>6655</v>
      </c>
      <c r="Z28" s="276" t="s">
        <v>519</v>
      </c>
      <c r="AA28" s="270" t="s">
        <v>520</v>
      </c>
    </row>
    <row r="29" spans="1:27" ht="15" customHeight="1" thickBot="1" x14ac:dyDescent="0.3">
      <c r="A29" s="638"/>
      <c r="B29" s="626" t="s">
        <v>466</v>
      </c>
      <c r="C29" s="236">
        <f t="shared" si="0"/>
        <v>798.6</v>
      </c>
      <c r="D29" s="236">
        <f t="shared" si="1"/>
        <v>1064.8</v>
      </c>
      <c r="E29" s="236">
        <f t="shared" si="2"/>
        <v>1331</v>
      </c>
      <c r="F29" s="236">
        <f t="shared" si="3"/>
        <v>1597.2</v>
      </c>
      <c r="G29" s="236">
        <f t="shared" si="4"/>
        <v>1863.3999999999999</v>
      </c>
      <c r="H29" s="236">
        <f t="shared" si="18"/>
        <v>2129.6</v>
      </c>
      <c r="I29" s="236">
        <f t="shared" si="5"/>
        <v>2395.8000000000002</v>
      </c>
      <c r="J29" s="131">
        <v>2662</v>
      </c>
      <c r="K29" s="236">
        <f t="shared" si="6"/>
        <v>2928.2000000000003</v>
      </c>
      <c r="L29" s="236">
        <f t="shared" si="7"/>
        <v>3194.4</v>
      </c>
      <c r="M29" s="236">
        <f t="shared" si="8"/>
        <v>3460.6</v>
      </c>
      <c r="N29" s="236">
        <f t="shared" si="9"/>
        <v>3726.7999999999997</v>
      </c>
      <c r="O29" s="236">
        <f t="shared" si="10"/>
        <v>3993</v>
      </c>
      <c r="P29" s="236">
        <f t="shared" si="19"/>
        <v>4259.2</v>
      </c>
      <c r="Q29" s="236">
        <f t="shared" si="20"/>
        <v>4525.3999999999996</v>
      </c>
      <c r="R29" s="236">
        <f t="shared" si="21"/>
        <v>4791.6000000000004</v>
      </c>
      <c r="S29" s="236">
        <f t="shared" si="11"/>
        <v>5057.8</v>
      </c>
      <c r="T29" s="236">
        <f t="shared" si="12"/>
        <v>5324</v>
      </c>
      <c r="U29" s="236">
        <f t="shared" si="13"/>
        <v>5590.2</v>
      </c>
      <c r="V29" s="236">
        <f t="shared" si="14"/>
        <v>5856.4000000000005</v>
      </c>
      <c r="W29" s="236">
        <f t="shared" si="15"/>
        <v>6122.5999999999995</v>
      </c>
      <c r="X29" s="236">
        <f t="shared" si="16"/>
        <v>6388.8</v>
      </c>
      <c r="Y29" s="119">
        <f t="shared" si="17"/>
        <v>6655</v>
      </c>
      <c r="Z29" s="619" t="s">
        <v>519</v>
      </c>
      <c r="AA29" s="620" t="s">
        <v>520</v>
      </c>
    </row>
    <row r="30" spans="1:27" ht="15" customHeight="1" x14ac:dyDescent="0.25">
      <c r="A30" s="638"/>
      <c r="B30" s="627"/>
      <c r="C30" s="236">
        <f t="shared" si="0"/>
        <v>798.6</v>
      </c>
      <c r="D30" s="236">
        <f t="shared" si="1"/>
        <v>1064.8</v>
      </c>
      <c r="E30" s="236">
        <f t="shared" si="2"/>
        <v>1331</v>
      </c>
      <c r="F30" s="236">
        <f t="shared" si="3"/>
        <v>1597.2</v>
      </c>
      <c r="G30" s="236">
        <f t="shared" si="4"/>
        <v>1863.3999999999999</v>
      </c>
      <c r="H30" s="236">
        <f t="shared" si="18"/>
        <v>2129.6</v>
      </c>
      <c r="I30" s="236">
        <f t="shared" si="5"/>
        <v>2395.8000000000002</v>
      </c>
      <c r="J30" s="131">
        <v>2662</v>
      </c>
      <c r="K30" s="236">
        <f t="shared" si="6"/>
        <v>2928.2000000000003</v>
      </c>
      <c r="L30" s="236">
        <f t="shared" si="7"/>
        <v>3194.4</v>
      </c>
      <c r="M30" s="236">
        <f t="shared" si="8"/>
        <v>3460.6</v>
      </c>
      <c r="N30" s="236">
        <f t="shared" si="9"/>
        <v>3726.7999999999997</v>
      </c>
      <c r="O30" s="236">
        <f t="shared" si="10"/>
        <v>3993</v>
      </c>
      <c r="P30" s="236">
        <f t="shared" si="19"/>
        <v>4259.2</v>
      </c>
      <c r="Q30" s="236">
        <f t="shared" si="20"/>
        <v>4525.3999999999996</v>
      </c>
      <c r="R30" s="236">
        <f t="shared" si="21"/>
        <v>4791.6000000000004</v>
      </c>
      <c r="S30" s="236">
        <f t="shared" si="11"/>
        <v>5057.8</v>
      </c>
      <c r="T30" s="236">
        <f t="shared" si="12"/>
        <v>5324</v>
      </c>
      <c r="U30" s="236">
        <f t="shared" si="13"/>
        <v>5590.2</v>
      </c>
      <c r="V30" s="236">
        <f t="shared" si="14"/>
        <v>5856.4000000000005</v>
      </c>
      <c r="W30" s="236">
        <f t="shared" si="15"/>
        <v>6122.5999999999995</v>
      </c>
      <c r="X30" s="236">
        <f t="shared" si="16"/>
        <v>6388.8</v>
      </c>
      <c r="Y30" s="119">
        <f t="shared" si="17"/>
        <v>6655</v>
      </c>
      <c r="Z30" s="554"/>
      <c r="AA30" s="556"/>
    </row>
    <row r="31" spans="1:27" ht="31.5" x14ac:dyDescent="0.25">
      <c r="A31" s="507"/>
      <c r="B31" s="373" t="s">
        <v>504</v>
      </c>
      <c r="C31" s="236">
        <f t="shared" si="0"/>
        <v>639</v>
      </c>
      <c r="D31" s="236">
        <f t="shared" si="1"/>
        <v>852</v>
      </c>
      <c r="E31" s="236">
        <f t="shared" si="2"/>
        <v>1065</v>
      </c>
      <c r="F31" s="236">
        <f t="shared" si="3"/>
        <v>1278</v>
      </c>
      <c r="G31" s="236">
        <f t="shared" si="4"/>
        <v>1491</v>
      </c>
      <c r="H31" s="236">
        <f t="shared" si="18"/>
        <v>1704</v>
      </c>
      <c r="I31" s="236">
        <f t="shared" si="5"/>
        <v>1917</v>
      </c>
      <c r="J31" s="379">
        <v>2130</v>
      </c>
      <c r="K31" s="236">
        <f t="shared" si="6"/>
        <v>2343</v>
      </c>
      <c r="L31" s="236">
        <f t="shared" si="7"/>
        <v>2556</v>
      </c>
      <c r="M31" s="236">
        <f t="shared" si="8"/>
        <v>2769</v>
      </c>
      <c r="N31" s="236">
        <f t="shared" si="9"/>
        <v>2982</v>
      </c>
      <c r="O31" s="236">
        <f t="shared" si="10"/>
        <v>3195</v>
      </c>
      <c r="P31" s="236">
        <f t="shared" si="19"/>
        <v>3408</v>
      </c>
      <c r="Q31" s="236">
        <f t="shared" si="20"/>
        <v>3621</v>
      </c>
      <c r="R31" s="236">
        <f t="shared" si="21"/>
        <v>3834</v>
      </c>
      <c r="S31" s="236">
        <f t="shared" si="11"/>
        <v>4047</v>
      </c>
      <c r="T31" s="236">
        <f t="shared" si="12"/>
        <v>4260</v>
      </c>
      <c r="U31" s="236">
        <f t="shared" si="13"/>
        <v>4473</v>
      </c>
      <c r="V31" s="236">
        <f t="shared" si="14"/>
        <v>4686</v>
      </c>
      <c r="W31" s="236">
        <f t="shared" si="15"/>
        <v>4899</v>
      </c>
      <c r="X31" s="236">
        <f t="shared" si="16"/>
        <v>5112</v>
      </c>
      <c r="Y31" s="119">
        <f t="shared" si="17"/>
        <v>5325</v>
      </c>
      <c r="Z31" s="276" t="s">
        <v>465</v>
      </c>
      <c r="AA31" s="270" t="s">
        <v>523</v>
      </c>
    </row>
    <row r="32" spans="1:27" ht="32.25" thickBot="1" x14ac:dyDescent="0.3">
      <c r="A32" s="508"/>
      <c r="B32" s="142" t="s">
        <v>505</v>
      </c>
      <c r="C32" s="138">
        <f t="shared" si="0"/>
        <v>639</v>
      </c>
      <c r="D32" s="138">
        <f t="shared" si="1"/>
        <v>852</v>
      </c>
      <c r="E32" s="138">
        <f t="shared" si="2"/>
        <v>1065</v>
      </c>
      <c r="F32" s="138">
        <f t="shared" si="3"/>
        <v>1278</v>
      </c>
      <c r="G32" s="138">
        <f t="shared" si="4"/>
        <v>1491</v>
      </c>
      <c r="H32" s="138">
        <f t="shared" si="18"/>
        <v>1704</v>
      </c>
      <c r="I32" s="138">
        <f t="shared" si="5"/>
        <v>1917</v>
      </c>
      <c r="J32" s="380">
        <v>2130</v>
      </c>
      <c r="K32" s="138">
        <f t="shared" si="6"/>
        <v>2343</v>
      </c>
      <c r="L32" s="138">
        <f t="shared" si="7"/>
        <v>2556</v>
      </c>
      <c r="M32" s="138">
        <f t="shared" si="8"/>
        <v>2769</v>
      </c>
      <c r="N32" s="138">
        <f t="shared" si="9"/>
        <v>2982</v>
      </c>
      <c r="O32" s="138">
        <f t="shared" si="10"/>
        <v>3195</v>
      </c>
      <c r="P32" s="138">
        <f t="shared" si="19"/>
        <v>3408</v>
      </c>
      <c r="Q32" s="138">
        <f t="shared" si="20"/>
        <v>3621</v>
      </c>
      <c r="R32" s="138">
        <f t="shared" si="21"/>
        <v>3834</v>
      </c>
      <c r="S32" s="138">
        <f t="shared" si="11"/>
        <v>4047</v>
      </c>
      <c r="T32" s="138">
        <f t="shared" si="12"/>
        <v>4260</v>
      </c>
      <c r="U32" s="138">
        <f t="shared" si="13"/>
        <v>4473</v>
      </c>
      <c r="V32" s="138">
        <f t="shared" si="14"/>
        <v>4686</v>
      </c>
      <c r="W32" s="138">
        <f t="shared" si="15"/>
        <v>4899</v>
      </c>
      <c r="X32" s="138">
        <f t="shared" si="16"/>
        <v>5112</v>
      </c>
      <c r="Y32" s="139">
        <f t="shared" si="17"/>
        <v>5325</v>
      </c>
      <c r="Z32" s="277" t="s">
        <v>465</v>
      </c>
      <c r="AA32" s="271" t="s">
        <v>520</v>
      </c>
    </row>
    <row r="33" spans="1:27" ht="16.5" thickBot="1" x14ac:dyDescent="0.3">
      <c r="A33" s="549">
        <v>3</v>
      </c>
      <c r="B33" s="141" t="s">
        <v>6</v>
      </c>
      <c r="C33" s="131">
        <f t="shared" si="0"/>
        <v>844.5</v>
      </c>
      <c r="D33" s="131">
        <f t="shared" si="1"/>
        <v>1126</v>
      </c>
      <c r="E33" s="131">
        <f t="shared" si="2"/>
        <v>1407.5</v>
      </c>
      <c r="F33" s="131">
        <f t="shared" si="3"/>
        <v>1689</v>
      </c>
      <c r="G33" s="131">
        <f t="shared" si="4"/>
        <v>1970.4999999999998</v>
      </c>
      <c r="H33" s="131">
        <f t="shared" si="18"/>
        <v>2252</v>
      </c>
      <c r="I33" s="131">
        <f t="shared" si="5"/>
        <v>2533.5</v>
      </c>
      <c r="J33" s="131">
        <v>2815</v>
      </c>
      <c r="K33" s="131">
        <f t="shared" si="6"/>
        <v>3096.5000000000005</v>
      </c>
      <c r="L33" s="131">
        <f t="shared" si="7"/>
        <v>3378</v>
      </c>
      <c r="M33" s="131">
        <f t="shared" si="8"/>
        <v>3659.5</v>
      </c>
      <c r="N33" s="131">
        <f t="shared" si="9"/>
        <v>3940.9999999999995</v>
      </c>
      <c r="O33" s="131">
        <f t="shared" si="10"/>
        <v>4222.5</v>
      </c>
      <c r="P33" s="131">
        <f t="shared" si="19"/>
        <v>4504</v>
      </c>
      <c r="Q33" s="131">
        <f t="shared" si="20"/>
        <v>4785.5</v>
      </c>
      <c r="R33" s="131">
        <f t="shared" si="21"/>
        <v>5067</v>
      </c>
      <c r="S33" s="131">
        <f t="shared" si="11"/>
        <v>5348.5</v>
      </c>
      <c r="T33" s="131">
        <f t="shared" si="12"/>
        <v>5630</v>
      </c>
      <c r="U33" s="131">
        <f t="shared" si="13"/>
        <v>5911.5</v>
      </c>
      <c r="V33" s="131">
        <f t="shared" si="14"/>
        <v>6193.0000000000009</v>
      </c>
      <c r="W33" s="131">
        <f t="shared" si="15"/>
        <v>6474.4999999999991</v>
      </c>
      <c r="X33" s="131">
        <f t="shared" si="16"/>
        <v>6756</v>
      </c>
      <c r="Y33" s="132">
        <f t="shared" si="17"/>
        <v>7037.5</v>
      </c>
      <c r="Z33" s="275" t="s">
        <v>519</v>
      </c>
      <c r="AA33" s="269" t="s">
        <v>520</v>
      </c>
    </row>
    <row r="34" spans="1:27" ht="32.25" thickBot="1" x14ac:dyDescent="0.3">
      <c r="A34" s="550"/>
      <c r="B34" s="135" t="s">
        <v>467</v>
      </c>
      <c r="C34" s="236">
        <f t="shared" si="0"/>
        <v>844.5</v>
      </c>
      <c r="D34" s="236">
        <f t="shared" si="1"/>
        <v>1126</v>
      </c>
      <c r="E34" s="236">
        <f t="shared" si="2"/>
        <v>1407.5</v>
      </c>
      <c r="F34" s="236">
        <f t="shared" si="3"/>
        <v>1689</v>
      </c>
      <c r="G34" s="236">
        <f t="shared" si="4"/>
        <v>1970.4999999999998</v>
      </c>
      <c r="H34" s="236">
        <f t="shared" si="18"/>
        <v>2252</v>
      </c>
      <c r="I34" s="236">
        <f t="shared" si="5"/>
        <v>2533.5</v>
      </c>
      <c r="J34" s="131">
        <v>2815</v>
      </c>
      <c r="K34" s="236">
        <f t="shared" si="6"/>
        <v>3096.5000000000005</v>
      </c>
      <c r="L34" s="236">
        <f t="shared" si="7"/>
        <v>3378</v>
      </c>
      <c r="M34" s="236">
        <f t="shared" si="8"/>
        <v>3659.5</v>
      </c>
      <c r="N34" s="236">
        <f t="shared" si="9"/>
        <v>3940.9999999999995</v>
      </c>
      <c r="O34" s="236">
        <f t="shared" si="10"/>
        <v>4222.5</v>
      </c>
      <c r="P34" s="236">
        <f t="shared" si="19"/>
        <v>4504</v>
      </c>
      <c r="Q34" s="236">
        <f t="shared" si="20"/>
        <v>4785.5</v>
      </c>
      <c r="R34" s="236">
        <f t="shared" si="21"/>
        <v>5067</v>
      </c>
      <c r="S34" s="236">
        <f t="shared" si="11"/>
        <v>5348.5</v>
      </c>
      <c r="T34" s="236">
        <f t="shared" si="12"/>
        <v>5630</v>
      </c>
      <c r="U34" s="236">
        <f t="shared" si="13"/>
        <v>5911.5</v>
      </c>
      <c r="V34" s="236">
        <f t="shared" si="14"/>
        <v>6193.0000000000009</v>
      </c>
      <c r="W34" s="236">
        <f t="shared" si="15"/>
        <v>6474.4999999999991</v>
      </c>
      <c r="X34" s="236">
        <f t="shared" si="16"/>
        <v>6756</v>
      </c>
      <c r="Y34" s="119">
        <f t="shared" si="17"/>
        <v>7037.5</v>
      </c>
      <c r="Z34" s="276" t="s">
        <v>526</v>
      </c>
      <c r="AA34" s="270" t="s">
        <v>527</v>
      </c>
    </row>
    <row r="35" spans="1:27" ht="31.5" thickBot="1" x14ac:dyDescent="0.3">
      <c r="A35" s="550"/>
      <c r="B35" s="135" t="s">
        <v>468</v>
      </c>
      <c r="C35" s="236">
        <f t="shared" si="0"/>
        <v>844.5</v>
      </c>
      <c r="D35" s="236">
        <f t="shared" si="1"/>
        <v>1126</v>
      </c>
      <c r="E35" s="236">
        <f t="shared" si="2"/>
        <v>1407.5</v>
      </c>
      <c r="F35" s="236">
        <f t="shared" si="3"/>
        <v>1689</v>
      </c>
      <c r="G35" s="236">
        <f t="shared" si="4"/>
        <v>1970.4999999999998</v>
      </c>
      <c r="H35" s="236">
        <f t="shared" si="18"/>
        <v>2252</v>
      </c>
      <c r="I35" s="236">
        <f t="shared" si="5"/>
        <v>2533.5</v>
      </c>
      <c r="J35" s="131">
        <v>2815</v>
      </c>
      <c r="K35" s="236">
        <f t="shared" si="6"/>
        <v>3096.5000000000005</v>
      </c>
      <c r="L35" s="236">
        <f t="shared" si="7"/>
        <v>3378</v>
      </c>
      <c r="M35" s="236">
        <f t="shared" si="8"/>
        <v>3659.5</v>
      </c>
      <c r="N35" s="236">
        <f t="shared" si="9"/>
        <v>3940.9999999999995</v>
      </c>
      <c r="O35" s="236">
        <f t="shared" si="10"/>
        <v>4222.5</v>
      </c>
      <c r="P35" s="236">
        <f t="shared" si="19"/>
        <v>4504</v>
      </c>
      <c r="Q35" s="236">
        <f t="shared" si="20"/>
        <v>4785.5</v>
      </c>
      <c r="R35" s="236">
        <f t="shared" si="21"/>
        <v>5067</v>
      </c>
      <c r="S35" s="236">
        <f t="shared" si="11"/>
        <v>5348.5</v>
      </c>
      <c r="T35" s="236">
        <f t="shared" si="12"/>
        <v>5630</v>
      </c>
      <c r="U35" s="236">
        <f t="shared" si="13"/>
        <v>5911.5</v>
      </c>
      <c r="V35" s="236">
        <f t="shared" si="14"/>
        <v>6193.0000000000009</v>
      </c>
      <c r="W35" s="236">
        <f t="shared" si="15"/>
        <v>6474.4999999999991</v>
      </c>
      <c r="X35" s="236">
        <f t="shared" si="16"/>
        <v>6756</v>
      </c>
      <c r="Y35" s="119">
        <f t="shared" si="17"/>
        <v>7037.5</v>
      </c>
      <c r="Z35" s="276" t="s">
        <v>519</v>
      </c>
      <c r="AA35" s="270" t="s">
        <v>465</v>
      </c>
    </row>
    <row r="36" spans="1:27" ht="15.75" x14ac:dyDescent="0.25">
      <c r="A36" s="550"/>
      <c r="B36" s="135" t="s">
        <v>469</v>
      </c>
      <c r="C36" s="236">
        <f t="shared" si="0"/>
        <v>844.5</v>
      </c>
      <c r="D36" s="236">
        <f t="shared" si="1"/>
        <v>1126</v>
      </c>
      <c r="E36" s="236">
        <f t="shared" si="2"/>
        <v>1407.5</v>
      </c>
      <c r="F36" s="236">
        <f t="shared" si="3"/>
        <v>1689</v>
      </c>
      <c r="G36" s="236">
        <f t="shared" si="4"/>
        <v>1970.4999999999998</v>
      </c>
      <c r="H36" s="236">
        <f t="shared" si="18"/>
        <v>2252</v>
      </c>
      <c r="I36" s="236">
        <f t="shared" si="5"/>
        <v>2533.5</v>
      </c>
      <c r="J36" s="131">
        <v>2815</v>
      </c>
      <c r="K36" s="236">
        <f t="shared" si="6"/>
        <v>3096.5000000000005</v>
      </c>
      <c r="L36" s="236">
        <f t="shared" si="7"/>
        <v>3378</v>
      </c>
      <c r="M36" s="236">
        <f t="shared" si="8"/>
        <v>3659.5</v>
      </c>
      <c r="N36" s="236">
        <f t="shared" si="9"/>
        <v>3940.9999999999995</v>
      </c>
      <c r="O36" s="236">
        <f t="shared" si="10"/>
        <v>4222.5</v>
      </c>
      <c r="P36" s="236">
        <f>J36*1.6</f>
        <v>4504</v>
      </c>
      <c r="Q36" s="236">
        <f>J36*1.7</f>
        <v>4785.5</v>
      </c>
      <c r="R36" s="236">
        <f>J36*1.8</f>
        <v>5067</v>
      </c>
      <c r="S36" s="236">
        <f t="shared" si="11"/>
        <v>5348.5</v>
      </c>
      <c r="T36" s="236">
        <f t="shared" si="12"/>
        <v>5630</v>
      </c>
      <c r="U36" s="236">
        <f t="shared" si="13"/>
        <v>5911.5</v>
      </c>
      <c r="V36" s="236">
        <f t="shared" si="14"/>
        <v>6193.0000000000009</v>
      </c>
      <c r="W36" s="236">
        <f t="shared" si="15"/>
        <v>6474.4999999999991</v>
      </c>
      <c r="X36" s="236">
        <f t="shared" si="16"/>
        <v>6756</v>
      </c>
      <c r="Y36" s="119">
        <f t="shared" si="17"/>
        <v>7037.5</v>
      </c>
      <c r="Z36" s="276" t="s">
        <v>530</v>
      </c>
      <c r="AA36" s="270" t="s">
        <v>531</v>
      </c>
    </row>
    <row r="37" spans="1:27" ht="31.5" x14ac:dyDescent="0.25">
      <c r="A37" s="550"/>
      <c r="B37" s="135" t="s">
        <v>472</v>
      </c>
      <c r="C37" s="236">
        <f t="shared" si="0"/>
        <v>675.6</v>
      </c>
      <c r="D37" s="236">
        <f t="shared" si="1"/>
        <v>900.80000000000007</v>
      </c>
      <c r="E37" s="236">
        <f t="shared" si="2"/>
        <v>1126</v>
      </c>
      <c r="F37" s="236">
        <f t="shared" si="3"/>
        <v>1351.2</v>
      </c>
      <c r="G37" s="236">
        <f t="shared" si="4"/>
        <v>1576.3999999999999</v>
      </c>
      <c r="H37" s="236">
        <f t="shared" si="18"/>
        <v>1801.6000000000001</v>
      </c>
      <c r="I37" s="236">
        <f t="shared" si="5"/>
        <v>2026.8</v>
      </c>
      <c r="J37" s="379">
        <v>2252</v>
      </c>
      <c r="K37" s="236">
        <f t="shared" si="6"/>
        <v>2477.2000000000003</v>
      </c>
      <c r="L37" s="236">
        <f t="shared" si="7"/>
        <v>2702.4</v>
      </c>
      <c r="M37" s="236">
        <f t="shared" si="8"/>
        <v>2927.6</v>
      </c>
      <c r="N37" s="236">
        <f t="shared" si="9"/>
        <v>3152.7999999999997</v>
      </c>
      <c r="O37" s="236">
        <f t="shared" si="10"/>
        <v>3378</v>
      </c>
      <c r="P37" s="236">
        <f>J37*1.6</f>
        <v>3603.2000000000003</v>
      </c>
      <c r="Q37" s="236">
        <f>J37*1.7</f>
        <v>3828.4</v>
      </c>
      <c r="R37" s="236">
        <f>J37*1.8</f>
        <v>4053.6</v>
      </c>
      <c r="S37" s="236">
        <f t="shared" si="11"/>
        <v>4278.8</v>
      </c>
      <c r="T37" s="236">
        <f t="shared" si="12"/>
        <v>4504</v>
      </c>
      <c r="U37" s="236">
        <f t="shared" si="13"/>
        <v>4729.2</v>
      </c>
      <c r="V37" s="236">
        <f t="shared" si="14"/>
        <v>4954.4000000000005</v>
      </c>
      <c r="W37" s="236">
        <f t="shared" si="15"/>
        <v>5179.5999999999995</v>
      </c>
      <c r="X37" s="236">
        <f t="shared" si="16"/>
        <v>5404.8</v>
      </c>
      <c r="Y37" s="119">
        <f t="shared" si="17"/>
        <v>5630</v>
      </c>
      <c r="Z37" s="276" t="s">
        <v>465</v>
      </c>
      <c r="AA37" s="270" t="s">
        <v>523</v>
      </c>
    </row>
    <row r="38" spans="1:27" ht="30.75" x14ac:dyDescent="0.25">
      <c r="A38" s="550"/>
      <c r="B38" s="135" t="s">
        <v>545</v>
      </c>
      <c r="C38" s="236">
        <f t="shared" si="0"/>
        <v>675.6</v>
      </c>
      <c r="D38" s="236">
        <f t="shared" si="1"/>
        <v>900.80000000000007</v>
      </c>
      <c r="E38" s="236">
        <f t="shared" si="2"/>
        <v>1126</v>
      </c>
      <c r="F38" s="236">
        <f t="shared" si="3"/>
        <v>1351.2</v>
      </c>
      <c r="G38" s="236">
        <f t="shared" si="4"/>
        <v>1576.3999999999999</v>
      </c>
      <c r="H38" s="236">
        <f t="shared" si="18"/>
        <v>1801.6000000000001</v>
      </c>
      <c r="I38" s="236">
        <f t="shared" si="5"/>
        <v>2026.8</v>
      </c>
      <c r="J38" s="379">
        <v>2252</v>
      </c>
      <c r="K38" s="236">
        <f t="shared" si="6"/>
        <v>2477.2000000000003</v>
      </c>
      <c r="L38" s="236">
        <f t="shared" si="7"/>
        <v>2702.4</v>
      </c>
      <c r="M38" s="236">
        <f t="shared" si="8"/>
        <v>2927.6</v>
      </c>
      <c r="N38" s="236">
        <f t="shared" si="9"/>
        <v>3152.7999999999997</v>
      </c>
      <c r="O38" s="236">
        <f t="shared" si="10"/>
        <v>3378</v>
      </c>
      <c r="P38" s="236">
        <f t="shared" ref="P38:P53" si="22">J38*1.6</f>
        <v>3603.2000000000003</v>
      </c>
      <c r="Q38" s="236">
        <f t="shared" ref="Q38:Q53" si="23">J38*1.7</f>
        <v>3828.4</v>
      </c>
      <c r="R38" s="236">
        <f t="shared" ref="R38:R53" si="24">J38*1.8</f>
        <v>4053.6</v>
      </c>
      <c r="S38" s="236">
        <f t="shared" si="11"/>
        <v>4278.8</v>
      </c>
      <c r="T38" s="236">
        <f t="shared" si="12"/>
        <v>4504</v>
      </c>
      <c r="U38" s="236">
        <f t="shared" si="13"/>
        <v>4729.2</v>
      </c>
      <c r="V38" s="236">
        <f t="shared" si="14"/>
        <v>4954.4000000000005</v>
      </c>
      <c r="W38" s="236">
        <f t="shared" si="15"/>
        <v>5179.5999999999995</v>
      </c>
      <c r="X38" s="236">
        <f t="shared" si="16"/>
        <v>5404.8</v>
      </c>
      <c r="Y38" s="119">
        <f t="shared" si="17"/>
        <v>5630</v>
      </c>
      <c r="Z38" s="276" t="s">
        <v>465</v>
      </c>
      <c r="AA38" s="270" t="s">
        <v>527</v>
      </c>
    </row>
    <row r="39" spans="1:27" ht="31.5" x14ac:dyDescent="0.25">
      <c r="A39" s="550"/>
      <c r="B39" s="135" t="s">
        <v>475</v>
      </c>
      <c r="C39" s="236">
        <f t="shared" si="0"/>
        <v>844.5</v>
      </c>
      <c r="D39" s="236">
        <f t="shared" si="1"/>
        <v>1126</v>
      </c>
      <c r="E39" s="236">
        <f t="shared" si="2"/>
        <v>1407.5</v>
      </c>
      <c r="F39" s="236">
        <f t="shared" si="3"/>
        <v>1689</v>
      </c>
      <c r="G39" s="236">
        <f t="shared" si="4"/>
        <v>1970.4999999999998</v>
      </c>
      <c r="H39" s="236">
        <f t="shared" si="18"/>
        <v>2252</v>
      </c>
      <c r="I39" s="236">
        <f t="shared" si="5"/>
        <v>2533.5</v>
      </c>
      <c r="J39" s="379">
        <v>2815</v>
      </c>
      <c r="K39" s="236">
        <f t="shared" si="6"/>
        <v>3096.5000000000005</v>
      </c>
      <c r="L39" s="236">
        <f t="shared" si="7"/>
        <v>3378</v>
      </c>
      <c r="M39" s="236">
        <f t="shared" si="8"/>
        <v>3659.5</v>
      </c>
      <c r="N39" s="236">
        <f t="shared" si="9"/>
        <v>3940.9999999999995</v>
      </c>
      <c r="O39" s="236">
        <f t="shared" si="10"/>
        <v>4222.5</v>
      </c>
      <c r="P39" s="236">
        <f t="shared" si="22"/>
        <v>4504</v>
      </c>
      <c r="Q39" s="236">
        <f t="shared" si="23"/>
        <v>4785.5</v>
      </c>
      <c r="R39" s="236">
        <f t="shared" si="24"/>
        <v>5067</v>
      </c>
      <c r="S39" s="236">
        <f t="shared" si="11"/>
        <v>5348.5</v>
      </c>
      <c r="T39" s="236">
        <f t="shared" si="12"/>
        <v>5630</v>
      </c>
      <c r="U39" s="236">
        <f t="shared" si="13"/>
        <v>5911.5</v>
      </c>
      <c r="V39" s="236">
        <f t="shared" si="14"/>
        <v>6193.0000000000009</v>
      </c>
      <c r="W39" s="236">
        <f t="shared" si="15"/>
        <v>6474.4999999999991</v>
      </c>
      <c r="X39" s="236">
        <f t="shared" si="16"/>
        <v>6756</v>
      </c>
      <c r="Y39" s="119">
        <f t="shared" si="17"/>
        <v>7037.5</v>
      </c>
      <c r="Z39" s="276" t="s">
        <v>526</v>
      </c>
      <c r="AA39" s="270" t="s">
        <v>465</v>
      </c>
    </row>
    <row r="40" spans="1:27" ht="15.75" x14ac:dyDescent="0.25">
      <c r="A40" s="550"/>
      <c r="B40" s="135" t="s">
        <v>470</v>
      </c>
      <c r="C40" s="236">
        <f t="shared" si="0"/>
        <v>844.5</v>
      </c>
      <c r="D40" s="236">
        <f t="shared" si="1"/>
        <v>1126</v>
      </c>
      <c r="E40" s="236">
        <f t="shared" si="2"/>
        <v>1407.5</v>
      </c>
      <c r="F40" s="236">
        <f t="shared" si="3"/>
        <v>1689</v>
      </c>
      <c r="G40" s="236">
        <f t="shared" si="4"/>
        <v>1970.4999999999998</v>
      </c>
      <c r="H40" s="236">
        <f t="shared" si="18"/>
        <v>2252</v>
      </c>
      <c r="I40" s="236">
        <f t="shared" si="5"/>
        <v>2533.5</v>
      </c>
      <c r="J40" s="391">
        <v>2815</v>
      </c>
      <c r="K40" s="236">
        <f t="shared" si="6"/>
        <v>3096.5000000000005</v>
      </c>
      <c r="L40" s="236">
        <f t="shared" si="7"/>
        <v>3378</v>
      </c>
      <c r="M40" s="236">
        <f t="shared" si="8"/>
        <v>3659.5</v>
      </c>
      <c r="N40" s="236">
        <f t="shared" si="9"/>
        <v>3940.9999999999995</v>
      </c>
      <c r="O40" s="236">
        <f t="shared" si="10"/>
        <v>4222.5</v>
      </c>
      <c r="P40" s="236">
        <f t="shared" si="22"/>
        <v>4504</v>
      </c>
      <c r="Q40" s="236">
        <f t="shared" si="23"/>
        <v>4785.5</v>
      </c>
      <c r="R40" s="236">
        <f t="shared" si="24"/>
        <v>5067</v>
      </c>
      <c r="S40" s="236">
        <f t="shared" si="11"/>
        <v>5348.5</v>
      </c>
      <c r="T40" s="236">
        <f t="shared" si="12"/>
        <v>5630</v>
      </c>
      <c r="U40" s="236">
        <f t="shared" si="13"/>
        <v>5911.5</v>
      </c>
      <c r="V40" s="236">
        <f t="shared" si="14"/>
        <v>6193.0000000000009</v>
      </c>
      <c r="W40" s="236">
        <f t="shared" si="15"/>
        <v>6474.4999999999991</v>
      </c>
      <c r="X40" s="236">
        <f t="shared" si="16"/>
        <v>6756</v>
      </c>
      <c r="Y40" s="119">
        <f t="shared" si="17"/>
        <v>7037.5</v>
      </c>
      <c r="Z40" s="276" t="s">
        <v>526</v>
      </c>
      <c r="AA40" s="270" t="s">
        <v>527</v>
      </c>
    </row>
    <row r="41" spans="1:27" ht="15.75" x14ac:dyDescent="0.25">
      <c r="A41" s="550"/>
      <c r="B41" s="135" t="s">
        <v>471</v>
      </c>
      <c r="C41" s="236">
        <f t="shared" si="0"/>
        <v>844.5</v>
      </c>
      <c r="D41" s="236">
        <f t="shared" si="1"/>
        <v>1126</v>
      </c>
      <c r="E41" s="236">
        <f t="shared" si="2"/>
        <v>1407.5</v>
      </c>
      <c r="F41" s="236">
        <f t="shared" si="3"/>
        <v>1689</v>
      </c>
      <c r="G41" s="236">
        <f t="shared" si="4"/>
        <v>1970.4999999999998</v>
      </c>
      <c r="H41" s="236">
        <f t="shared" si="18"/>
        <v>2252</v>
      </c>
      <c r="I41" s="236">
        <f t="shared" si="5"/>
        <v>2533.5</v>
      </c>
      <c r="J41" s="391">
        <v>2815</v>
      </c>
      <c r="K41" s="236">
        <f t="shared" si="6"/>
        <v>3096.5000000000005</v>
      </c>
      <c r="L41" s="236">
        <f t="shared" si="7"/>
        <v>3378</v>
      </c>
      <c r="M41" s="236">
        <f t="shared" si="8"/>
        <v>3659.5</v>
      </c>
      <c r="N41" s="236">
        <f t="shared" si="9"/>
        <v>3940.9999999999995</v>
      </c>
      <c r="O41" s="236">
        <f t="shared" si="10"/>
        <v>4222.5</v>
      </c>
      <c r="P41" s="236">
        <f t="shared" si="22"/>
        <v>4504</v>
      </c>
      <c r="Q41" s="236">
        <f t="shared" si="23"/>
        <v>4785.5</v>
      </c>
      <c r="R41" s="236">
        <f t="shared" si="24"/>
        <v>5067</v>
      </c>
      <c r="S41" s="236">
        <f t="shared" si="11"/>
        <v>5348.5</v>
      </c>
      <c r="T41" s="236">
        <f t="shared" si="12"/>
        <v>5630</v>
      </c>
      <c r="U41" s="236">
        <f t="shared" si="13"/>
        <v>5911.5</v>
      </c>
      <c r="V41" s="236">
        <f t="shared" si="14"/>
        <v>6193.0000000000009</v>
      </c>
      <c r="W41" s="236">
        <f t="shared" si="15"/>
        <v>6474.4999999999991</v>
      </c>
      <c r="X41" s="236">
        <f t="shared" si="16"/>
        <v>6756</v>
      </c>
      <c r="Y41" s="119">
        <f t="shared" si="17"/>
        <v>7037.5</v>
      </c>
      <c r="Z41" s="276" t="s">
        <v>532</v>
      </c>
      <c r="AA41" s="270" t="s">
        <v>520</v>
      </c>
    </row>
    <row r="42" spans="1:27" ht="31.5" x14ac:dyDescent="0.25">
      <c r="A42" s="550"/>
      <c r="B42" s="135" t="s">
        <v>474</v>
      </c>
      <c r="C42" s="236">
        <f t="shared" si="0"/>
        <v>844.5</v>
      </c>
      <c r="D42" s="236">
        <f t="shared" si="1"/>
        <v>1126</v>
      </c>
      <c r="E42" s="236">
        <f t="shared" si="2"/>
        <v>1407.5</v>
      </c>
      <c r="F42" s="236">
        <f t="shared" si="3"/>
        <v>1689</v>
      </c>
      <c r="G42" s="236">
        <f t="shared" si="4"/>
        <v>1970.4999999999998</v>
      </c>
      <c r="H42" s="236">
        <f t="shared" si="18"/>
        <v>2252</v>
      </c>
      <c r="I42" s="236">
        <f t="shared" si="5"/>
        <v>2533.5</v>
      </c>
      <c r="J42" s="391">
        <v>2815</v>
      </c>
      <c r="K42" s="236">
        <f t="shared" si="6"/>
        <v>3096.5000000000005</v>
      </c>
      <c r="L42" s="236">
        <f t="shared" si="7"/>
        <v>3378</v>
      </c>
      <c r="M42" s="236">
        <f t="shared" si="8"/>
        <v>3659.5</v>
      </c>
      <c r="N42" s="236">
        <f t="shared" si="9"/>
        <v>3940.9999999999995</v>
      </c>
      <c r="O42" s="236">
        <f t="shared" si="10"/>
        <v>4222.5</v>
      </c>
      <c r="P42" s="236">
        <f t="shared" si="22"/>
        <v>4504</v>
      </c>
      <c r="Q42" s="236">
        <f t="shared" si="23"/>
        <v>4785.5</v>
      </c>
      <c r="R42" s="236">
        <f t="shared" si="24"/>
        <v>5067</v>
      </c>
      <c r="S42" s="236">
        <f t="shared" si="11"/>
        <v>5348.5</v>
      </c>
      <c r="T42" s="236">
        <f t="shared" si="12"/>
        <v>5630</v>
      </c>
      <c r="U42" s="236">
        <f t="shared" si="13"/>
        <v>5911.5</v>
      </c>
      <c r="V42" s="236">
        <f t="shared" si="14"/>
        <v>6193.0000000000009</v>
      </c>
      <c r="W42" s="236">
        <f t="shared" si="15"/>
        <v>6474.4999999999991</v>
      </c>
      <c r="X42" s="236">
        <f t="shared" si="16"/>
        <v>6756</v>
      </c>
      <c r="Y42" s="119">
        <f t="shared" si="17"/>
        <v>7037.5</v>
      </c>
      <c r="Z42" s="276" t="s">
        <v>526</v>
      </c>
      <c r="AA42" s="270" t="s">
        <v>465</v>
      </c>
    </row>
    <row r="43" spans="1:27" ht="16.5" thickBot="1" x14ac:dyDescent="0.3">
      <c r="A43" s="625"/>
      <c r="B43" s="142" t="s">
        <v>506</v>
      </c>
      <c r="C43" s="138">
        <f t="shared" si="0"/>
        <v>844.5</v>
      </c>
      <c r="D43" s="138">
        <f t="shared" si="1"/>
        <v>1126</v>
      </c>
      <c r="E43" s="138">
        <f t="shared" si="2"/>
        <v>1407.5</v>
      </c>
      <c r="F43" s="138">
        <f t="shared" si="3"/>
        <v>1689</v>
      </c>
      <c r="G43" s="138">
        <f t="shared" si="4"/>
        <v>1970.4999999999998</v>
      </c>
      <c r="H43" s="138">
        <f t="shared" si="18"/>
        <v>2252</v>
      </c>
      <c r="I43" s="138">
        <f t="shared" si="5"/>
        <v>2533.5</v>
      </c>
      <c r="J43" s="391">
        <v>2815</v>
      </c>
      <c r="K43" s="138">
        <f t="shared" si="6"/>
        <v>3096.5000000000005</v>
      </c>
      <c r="L43" s="138">
        <f t="shared" si="7"/>
        <v>3378</v>
      </c>
      <c r="M43" s="138">
        <f t="shared" si="8"/>
        <v>3659.5</v>
      </c>
      <c r="N43" s="138">
        <f t="shared" si="9"/>
        <v>3940.9999999999995</v>
      </c>
      <c r="O43" s="138">
        <f t="shared" si="10"/>
        <v>4222.5</v>
      </c>
      <c r="P43" s="138">
        <f t="shared" si="22"/>
        <v>4504</v>
      </c>
      <c r="Q43" s="138">
        <f t="shared" si="23"/>
        <v>4785.5</v>
      </c>
      <c r="R43" s="138">
        <f t="shared" si="24"/>
        <v>5067</v>
      </c>
      <c r="S43" s="138">
        <f t="shared" si="11"/>
        <v>5348.5</v>
      </c>
      <c r="T43" s="138">
        <f t="shared" si="12"/>
        <v>5630</v>
      </c>
      <c r="U43" s="138">
        <f t="shared" si="13"/>
        <v>5911.5</v>
      </c>
      <c r="V43" s="138">
        <f t="shared" si="14"/>
        <v>6193.0000000000009</v>
      </c>
      <c r="W43" s="138">
        <f t="shared" si="15"/>
        <v>6474.4999999999991</v>
      </c>
      <c r="X43" s="138">
        <f t="shared" si="16"/>
        <v>6756</v>
      </c>
      <c r="Y43" s="139">
        <f t="shared" si="17"/>
        <v>7037.5</v>
      </c>
      <c r="Z43" s="277" t="s">
        <v>533</v>
      </c>
      <c r="AA43" s="271" t="s">
        <v>534</v>
      </c>
    </row>
    <row r="44" spans="1:27" ht="15.75" x14ac:dyDescent="0.25">
      <c r="A44" s="628">
        <v>4</v>
      </c>
      <c r="B44" s="373" t="s">
        <v>301</v>
      </c>
      <c r="C44" s="234">
        <f t="shared" si="0"/>
        <v>890.1</v>
      </c>
      <c r="D44" s="234">
        <f t="shared" si="1"/>
        <v>1186.8</v>
      </c>
      <c r="E44" s="234">
        <f t="shared" si="2"/>
        <v>1483.5</v>
      </c>
      <c r="F44" s="234">
        <f t="shared" si="3"/>
        <v>1780.2</v>
      </c>
      <c r="G44" s="234">
        <f t="shared" si="4"/>
        <v>2076.9</v>
      </c>
      <c r="H44" s="234">
        <f t="shared" si="18"/>
        <v>2373.6</v>
      </c>
      <c r="I44" s="234">
        <f t="shared" si="5"/>
        <v>2670.3</v>
      </c>
      <c r="J44" s="377">
        <v>2967</v>
      </c>
      <c r="K44" s="234">
        <f t="shared" si="6"/>
        <v>3263.7000000000003</v>
      </c>
      <c r="L44" s="234">
        <f t="shared" si="7"/>
        <v>3560.4</v>
      </c>
      <c r="M44" s="234">
        <f t="shared" si="8"/>
        <v>3857.1</v>
      </c>
      <c r="N44" s="234">
        <f t="shared" si="9"/>
        <v>4153.8</v>
      </c>
      <c r="O44" s="234">
        <f t="shared" si="10"/>
        <v>4450.5</v>
      </c>
      <c r="P44" s="234">
        <f t="shared" si="22"/>
        <v>4747.2</v>
      </c>
      <c r="Q44" s="234">
        <f t="shared" si="23"/>
        <v>5043.8999999999996</v>
      </c>
      <c r="R44" s="234">
        <f t="shared" si="24"/>
        <v>5340.6</v>
      </c>
      <c r="S44" s="234">
        <f t="shared" si="11"/>
        <v>5637.3</v>
      </c>
      <c r="T44" s="234">
        <f t="shared" si="12"/>
        <v>5934</v>
      </c>
      <c r="U44" s="234">
        <f t="shared" si="13"/>
        <v>6230.7</v>
      </c>
      <c r="V44" s="234">
        <f t="shared" si="14"/>
        <v>6527.4000000000005</v>
      </c>
      <c r="W44" s="234">
        <f t="shared" si="15"/>
        <v>6824.0999999999995</v>
      </c>
      <c r="X44" s="234">
        <f t="shared" si="16"/>
        <v>7120.8</v>
      </c>
      <c r="Y44" s="235">
        <f t="shared" si="17"/>
        <v>7417.5</v>
      </c>
      <c r="Z44" s="278" t="s">
        <v>519</v>
      </c>
      <c r="AA44" s="279" t="s">
        <v>520</v>
      </c>
    </row>
    <row r="45" spans="1:27" ht="15.75" x14ac:dyDescent="0.25">
      <c r="A45" s="629"/>
      <c r="B45" s="135" t="s">
        <v>476</v>
      </c>
      <c r="C45" s="236">
        <f t="shared" si="0"/>
        <v>890.1</v>
      </c>
      <c r="D45" s="236">
        <f t="shared" si="1"/>
        <v>1186.8</v>
      </c>
      <c r="E45" s="236">
        <f t="shared" si="2"/>
        <v>1483.5</v>
      </c>
      <c r="F45" s="236">
        <f t="shared" si="3"/>
        <v>1780.2</v>
      </c>
      <c r="G45" s="236">
        <f t="shared" si="4"/>
        <v>2076.9</v>
      </c>
      <c r="H45" s="236">
        <f t="shared" si="18"/>
        <v>2373.6</v>
      </c>
      <c r="I45" s="236">
        <f t="shared" si="5"/>
        <v>2670.3</v>
      </c>
      <c r="J45" s="390">
        <v>2967</v>
      </c>
      <c r="K45" s="236">
        <f t="shared" si="6"/>
        <v>3263.7000000000003</v>
      </c>
      <c r="L45" s="236">
        <f t="shared" si="7"/>
        <v>3560.4</v>
      </c>
      <c r="M45" s="236">
        <f t="shared" si="8"/>
        <v>3857.1</v>
      </c>
      <c r="N45" s="236">
        <f t="shared" si="9"/>
        <v>4153.8</v>
      </c>
      <c r="O45" s="236">
        <f t="shared" si="10"/>
        <v>4450.5</v>
      </c>
      <c r="P45" s="236">
        <f t="shared" si="22"/>
        <v>4747.2</v>
      </c>
      <c r="Q45" s="236">
        <f t="shared" si="23"/>
        <v>5043.8999999999996</v>
      </c>
      <c r="R45" s="236">
        <f t="shared" si="24"/>
        <v>5340.6</v>
      </c>
      <c r="S45" s="236">
        <f t="shared" si="11"/>
        <v>5637.3</v>
      </c>
      <c r="T45" s="236">
        <f t="shared" si="12"/>
        <v>5934</v>
      </c>
      <c r="U45" s="236">
        <f t="shared" si="13"/>
        <v>6230.7</v>
      </c>
      <c r="V45" s="236">
        <f t="shared" si="14"/>
        <v>6527.4000000000005</v>
      </c>
      <c r="W45" s="236">
        <f t="shared" si="15"/>
        <v>6824.0999999999995</v>
      </c>
      <c r="X45" s="236">
        <f t="shared" si="16"/>
        <v>7120.8</v>
      </c>
      <c r="Y45" s="119">
        <f t="shared" si="17"/>
        <v>7417.5</v>
      </c>
      <c r="Z45" s="276" t="s">
        <v>522</v>
      </c>
      <c r="AA45" s="270" t="s">
        <v>523</v>
      </c>
    </row>
    <row r="46" spans="1:27" ht="15.75" x14ac:dyDescent="0.25">
      <c r="A46" s="629"/>
      <c r="B46" s="135" t="s">
        <v>477</v>
      </c>
      <c r="C46" s="236">
        <f t="shared" si="0"/>
        <v>890.1</v>
      </c>
      <c r="D46" s="236">
        <f t="shared" si="1"/>
        <v>1186.8</v>
      </c>
      <c r="E46" s="236">
        <f t="shared" si="2"/>
        <v>1483.5</v>
      </c>
      <c r="F46" s="236">
        <f t="shared" si="3"/>
        <v>1780.2</v>
      </c>
      <c r="G46" s="236">
        <f t="shared" si="4"/>
        <v>2076.9</v>
      </c>
      <c r="H46" s="236">
        <f t="shared" si="18"/>
        <v>2373.6</v>
      </c>
      <c r="I46" s="236">
        <f t="shared" si="5"/>
        <v>2670.3</v>
      </c>
      <c r="J46" s="390">
        <v>2967</v>
      </c>
      <c r="K46" s="236">
        <f t="shared" si="6"/>
        <v>3263.7000000000003</v>
      </c>
      <c r="L46" s="236">
        <f t="shared" si="7"/>
        <v>3560.4</v>
      </c>
      <c r="M46" s="236">
        <f t="shared" si="8"/>
        <v>3857.1</v>
      </c>
      <c r="N46" s="236">
        <f t="shared" si="9"/>
        <v>4153.8</v>
      </c>
      <c r="O46" s="236">
        <f t="shared" si="10"/>
        <v>4450.5</v>
      </c>
      <c r="P46" s="236">
        <f t="shared" si="22"/>
        <v>4747.2</v>
      </c>
      <c r="Q46" s="236">
        <f t="shared" si="23"/>
        <v>5043.8999999999996</v>
      </c>
      <c r="R46" s="236">
        <f t="shared" si="24"/>
        <v>5340.6</v>
      </c>
      <c r="S46" s="236">
        <f t="shared" si="11"/>
        <v>5637.3</v>
      </c>
      <c r="T46" s="236">
        <f t="shared" si="12"/>
        <v>5934</v>
      </c>
      <c r="U46" s="236">
        <f t="shared" si="13"/>
        <v>6230.7</v>
      </c>
      <c r="V46" s="236">
        <f t="shared" si="14"/>
        <v>6527.4000000000005</v>
      </c>
      <c r="W46" s="236">
        <f t="shared" si="15"/>
        <v>6824.0999999999995</v>
      </c>
      <c r="X46" s="236">
        <f t="shared" si="16"/>
        <v>7120.8</v>
      </c>
      <c r="Y46" s="119">
        <f t="shared" si="17"/>
        <v>7417.5</v>
      </c>
      <c r="Z46" s="276" t="s">
        <v>519</v>
      </c>
      <c r="AA46" s="270" t="s">
        <v>520</v>
      </c>
    </row>
    <row r="47" spans="1:27" ht="15.75" x14ac:dyDescent="0.25">
      <c r="A47" s="629"/>
      <c r="B47" s="135" t="s">
        <v>478</v>
      </c>
      <c r="C47" s="236">
        <f t="shared" si="0"/>
        <v>890.1</v>
      </c>
      <c r="D47" s="236">
        <f t="shared" si="1"/>
        <v>1186.8</v>
      </c>
      <c r="E47" s="236">
        <f t="shared" si="2"/>
        <v>1483.5</v>
      </c>
      <c r="F47" s="236">
        <f t="shared" si="3"/>
        <v>1780.2</v>
      </c>
      <c r="G47" s="236">
        <f t="shared" si="4"/>
        <v>2076.9</v>
      </c>
      <c r="H47" s="236">
        <f t="shared" si="18"/>
        <v>2373.6</v>
      </c>
      <c r="I47" s="236">
        <f t="shared" si="5"/>
        <v>2670.3</v>
      </c>
      <c r="J47" s="390">
        <v>2967</v>
      </c>
      <c r="K47" s="236">
        <f t="shared" si="6"/>
        <v>3263.7000000000003</v>
      </c>
      <c r="L47" s="236">
        <f t="shared" si="7"/>
        <v>3560.4</v>
      </c>
      <c r="M47" s="236">
        <f t="shared" si="8"/>
        <v>3857.1</v>
      </c>
      <c r="N47" s="236">
        <f t="shared" si="9"/>
        <v>4153.8</v>
      </c>
      <c r="O47" s="236">
        <f t="shared" si="10"/>
        <v>4450.5</v>
      </c>
      <c r="P47" s="236">
        <f t="shared" si="22"/>
        <v>4747.2</v>
      </c>
      <c r="Q47" s="236">
        <f t="shared" si="23"/>
        <v>5043.8999999999996</v>
      </c>
      <c r="R47" s="236">
        <f t="shared" si="24"/>
        <v>5340.6</v>
      </c>
      <c r="S47" s="236">
        <f t="shared" si="11"/>
        <v>5637.3</v>
      </c>
      <c r="T47" s="236">
        <f t="shared" si="12"/>
        <v>5934</v>
      </c>
      <c r="U47" s="236">
        <f t="shared" si="13"/>
        <v>6230.7</v>
      </c>
      <c r="V47" s="236">
        <f t="shared" si="14"/>
        <v>6527.4000000000005</v>
      </c>
      <c r="W47" s="236">
        <f t="shared" si="15"/>
        <v>6824.0999999999995</v>
      </c>
      <c r="X47" s="236">
        <f t="shared" si="16"/>
        <v>7120.8</v>
      </c>
      <c r="Y47" s="119">
        <f t="shared" si="17"/>
        <v>7417.5</v>
      </c>
      <c r="Z47" s="276" t="s">
        <v>522</v>
      </c>
      <c r="AA47" s="270" t="s">
        <v>523</v>
      </c>
    </row>
    <row r="48" spans="1:27" ht="15.75" x14ac:dyDescent="0.25">
      <c r="A48" s="629"/>
      <c r="B48" s="135" t="s">
        <v>507</v>
      </c>
      <c r="C48" s="236">
        <f t="shared" si="0"/>
        <v>890.1</v>
      </c>
      <c r="D48" s="236">
        <f t="shared" si="1"/>
        <v>1186.8</v>
      </c>
      <c r="E48" s="236">
        <f t="shared" si="2"/>
        <v>1483.5</v>
      </c>
      <c r="F48" s="236">
        <f t="shared" si="3"/>
        <v>1780.2</v>
      </c>
      <c r="G48" s="236">
        <f t="shared" si="4"/>
        <v>2076.9</v>
      </c>
      <c r="H48" s="236">
        <f t="shared" si="18"/>
        <v>2373.6</v>
      </c>
      <c r="I48" s="236">
        <f t="shared" si="5"/>
        <v>2670.3</v>
      </c>
      <c r="J48" s="390">
        <v>2967</v>
      </c>
      <c r="K48" s="236">
        <f t="shared" si="6"/>
        <v>3263.7000000000003</v>
      </c>
      <c r="L48" s="236">
        <f t="shared" si="7"/>
        <v>3560.4</v>
      </c>
      <c r="M48" s="236">
        <f t="shared" si="8"/>
        <v>3857.1</v>
      </c>
      <c r="N48" s="236">
        <f t="shared" si="9"/>
        <v>4153.8</v>
      </c>
      <c r="O48" s="236">
        <f t="shared" si="10"/>
        <v>4450.5</v>
      </c>
      <c r="P48" s="236">
        <f t="shared" si="22"/>
        <v>4747.2</v>
      </c>
      <c r="Q48" s="236">
        <f t="shared" si="23"/>
        <v>5043.8999999999996</v>
      </c>
      <c r="R48" s="236">
        <f t="shared" si="24"/>
        <v>5340.6</v>
      </c>
      <c r="S48" s="236">
        <f t="shared" si="11"/>
        <v>5637.3</v>
      </c>
      <c r="T48" s="236">
        <f t="shared" si="12"/>
        <v>5934</v>
      </c>
      <c r="U48" s="236">
        <f t="shared" si="13"/>
        <v>6230.7</v>
      </c>
      <c r="V48" s="236">
        <f t="shared" si="14"/>
        <v>6527.4000000000005</v>
      </c>
      <c r="W48" s="236">
        <f t="shared" si="15"/>
        <v>6824.0999999999995</v>
      </c>
      <c r="X48" s="236">
        <f t="shared" si="16"/>
        <v>7120.8</v>
      </c>
      <c r="Y48" s="119">
        <f t="shared" si="17"/>
        <v>7417.5</v>
      </c>
      <c r="Z48" s="276" t="s">
        <v>519</v>
      </c>
      <c r="AA48" s="270" t="s">
        <v>520</v>
      </c>
    </row>
    <row r="49" spans="1:27" ht="15.75" x14ac:dyDescent="0.25">
      <c r="A49" s="629"/>
      <c r="B49" s="135" t="s">
        <v>479</v>
      </c>
      <c r="C49" s="236">
        <f t="shared" si="0"/>
        <v>890.1</v>
      </c>
      <c r="D49" s="236">
        <f t="shared" si="1"/>
        <v>1186.8</v>
      </c>
      <c r="E49" s="236">
        <f t="shared" si="2"/>
        <v>1483.5</v>
      </c>
      <c r="F49" s="236">
        <f t="shared" si="3"/>
        <v>1780.2</v>
      </c>
      <c r="G49" s="236">
        <f t="shared" si="4"/>
        <v>2076.9</v>
      </c>
      <c r="H49" s="236">
        <f t="shared" si="18"/>
        <v>2373.6</v>
      </c>
      <c r="I49" s="236">
        <f t="shared" si="5"/>
        <v>2670.3</v>
      </c>
      <c r="J49" s="390">
        <v>2967</v>
      </c>
      <c r="K49" s="236">
        <f t="shared" si="6"/>
        <v>3263.7000000000003</v>
      </c>
      <c r="L49" s="236">
        <f t="shared" si="7"/>
        <v>3560.4</v>
      </c>
      <c r="M49" s="236">
        <f t="shared" si="8"/>
        <v>3857.1</v>
      </c>
      <c r="N49" s="236">
        <f t="shared" si="9"/>
        <v>4153.8</v>
      </c>
      <c r="O49" s="236">
        <f t="shared" si="10"/>
        <v>4450.5</v>
      </c>
      <c r="P49" s="236">
        <f t="shared" si="22"/>
        <v>4747.2</v>
      </c>
      <c r="Q49" s="236">
        <f t="shared" si="23"/>
        <v>5043.8999999999996</v>
      </c>
      <c r="R49" s="236">
        <f t="shared" si="24"/>
        <v>5340.6</v>
      </c>
      <c r="S49" s="236">
        <f t="shared" si="11"/>
        <v>5637.3</v>
      </c>
      <c r="T49" s="236">
        <f t="shared" si="12"/>
        <v>5934</v>
      </c>
      <c r="U49" s="236">
        <f t="shared" si="13"/>
        <v>6230.7</v>
      </c>
      <c r="V49" s="236">
        <f t="shared" si="14"/>
        <v>6527.4000000000005</v>
      </c>
      <c r="W49" s="236">
        <f t="shared" si="15"/>
        <v>6824.0999999999995</v>
      </c>
      <c r="X49" s="236">
        <f t="shared" si="16"/>
        <v>7120.8</v>
      </c>
      <c r="Y49" s="119">
        <f>J49*2.5</f>
        <v>7417.5</v>
      </c>
      <c r="Z49" s="276" t="s">
        <v>522</v>
      </c>
      <c r="AA49" s="270" t="s">
        <v>523</v>
      </c>
    </row>
    <row r="50" spans="1:27" ht="15.75" x14ac:dyDescent="0.25">
      <c r="A50" s="623"/>
      <c r="B50" s="135" t="s">
        <v>303</v>
      </c>
      <c r="C50" s="236">
        <f t="shared" si="0"/>
        <v>890.1</v>
      </c>
      <c r="D50" s="236">
        <f t="shared" si="1"/>
        <v>1186.8</v>
      </c>
      <c r="E50" s="236">
        <f t="shared" si="2"/>
        <v>1483.5</v>
      </c>
      <c r="F50" s="236">
        <f t="shared" si="3"/>
        <v>1780.2</v>
      </c>
      <c r="G50" s="236">
        <f t="shared" si="4"/>
        <v>2076.9</v>
      </c>
      <c r="H50" s="236">
        <f t="shared" si="18"/>
        <v>2373.6</v>
      </c>
      <c r="I50" s="236">
        <f t="shared" si="5"/>
        <v>2670.3</v>
      </c>
      <c r="J50" s="390">
        <v>2967</v>
      </c>
      <c r="K50" s="236">
        <f t="shared" si="6"/>
        <v>3263.7000000000003</v>
      </c>
      <c r="L50" s="236">
        <f t="shared" si="7"/>
        <v>3560.4</v>
      </c>
      <c r="M50" s="236">
        <f t="shared" si="8"/>
        <v>3857.1</v>
      </c>
      <c r="N50" s="236">
        <f t="shared" si="9"/>
        <v>4153.8</v>
      </c>
      <c r="O50" s="236">
        <f t="shared" si="10"/>
        <v>4450.5</v>
      </c>
      <c r="P50" s="236">
        <f t="shared" si="22"/>
        <v>4747.2</v>
      </c>
      <c r="Q50" s="236">
        <f t="shared" si="23"/>
        <v>5043.8999999999996</v>
      </c>
      <c r="R50" s="236">
        <f t="shared" si="24"/>
        <v>5340.6</v>
      </c>
      <c r="S50" s="236">
        <f t="shared" si="11"/>
        <v>5637.3</v>
      </c>
      <c r="T50" s="236">
        <f t="shared" si="12"/>
        <v>5934</v>
      </c>
      <c r="U50" s="236">
        <f t="shared" si="13"/>
        <v>6230.7</v>
      </c>
      <c r="V50" s="236">
        <f t="shared" si="14"/>
        <v>6527.4000000000005</v>
      </c>
      <c r="W50" s="236">
        <f t="shared" si="15"/>
        <v>6824.0999999999995</v>
      </c>
      <c r="X50" s="236">
        <f t="shared" si="16"/>
        <v>7120.8</v>
      </c>
      <c r="Y50" s="119">
        <f t="shared" si="17"/>
        <v>7417.5</v>
      </c>
      <c r="Z50" s="276" t="s">
        <v>519</v>
      </c>
      <c r="AA50" s="270" t="s">
        <v>520</v>
      </c>
    </row>
    <row r="51" spans="1:27" ht="15.75" x14ac:dyDescent="0.25">
      <c r="A51" s="623"/>
      <c r="B51" s="135" t="s">
        <v>508</v>
      </c>
      <c r="C51" s="236">
        <f t="shared" si="0"/>
        <v>890.1</v>
      </c>
      <c r="D51" s="236">
        <f t="shared" si="1"/>
        <v>1186.8</v>
      </c>
      <c r="E51" s="236">
        <f t="shared" si="2"/>
        <v>1483.5</v>
      </c>
      <c r="F51" s="236">
        <f t="shared" si="3"/>
        <v>1780.2</v>
      </c>
      <c r="G51" s="236">
        <f t="shared" si="4"/>
        <v>2076.9</v>
      </c>
      <c r="H51" s="236">
        <f t="shared" si="18"/>
        <v>2373.6</v>
      </c>
      <c r="I51" s="236">
        <f t="shared" si="5"/>
        <v>2670.3</v>
      </c>
      <c r="J51" s="390">
        <v>2967</v>
      </c>
      <c r="K51" s="236">
        <f t="shared" si="6"/>
        <v>3263.7000000000003</v>
      </c>
      <c r="L51" s="236">
        <f t="shared" si="7"/>
        <v>3560.4</v>
      </c>
      <c r="M51" s="236">
        <f t="shared" si="8"/>
        <v>3857.1</v>
      </c>
      <c r="N51" s="236">
        <f t="shared" si="9"/>
        <v>4153.8</v>
      </c>
      <c r="O51" s="236">
        <f t="shared" si="10"/>
        <v>4450.5</v>
      </c>
      <c r="P51" s="236">
        <f t="shared" si="22"/>
        <v>4747.2</v>
      </c>
      <c r="Q51" s="236">
        <f t="shared" si="23"/>
        <v>5043.8999999999996</v>
      </c>
      <c r="R51" s="236">
        <f t="shared" si="24"/>
        <v>5340.6</v>
      </c>
      <c r="S51" s="236">
        <f t="shared" si="11"/>
        <v>5637.3</v>
      </c>
      <c r="T51" s="236">
        <f t="shared" si="12"/>
        <v>5934</v>
      </c>
      <c r="U51" s="236">
        <f t="shared" si="13"/>
        <v>6230.7</v>
      </c>
      <c r="V51" s="236">
        <f t="shared" si="14"/>
        <v>6527.4000000000005</v>
      </c>
      <c r="W51" s="236">
        <f t="shared" si="15"/>
        <v>6824.0999999999995</v>
      </c>
      <c r="X51" s="236">
        <f t="shared" si="16"/>
        <v>7120.8</v>
      </c>
      <c r="Y51" s="119">
        <f t="shared" si="17"/>
        <v>7417.5</v>
      </c>
      <c r="Z51" s="276" t="s">
        <v>519</v>
      </c>
      <c r="AA51" s="270" t="s">
        <v>520</v>
      </c>
    </row>
    <row r="52" spans="1:27" ht="15.75" x14ac:dyDescent="0.25">
      <c r="A52" s="623"/>
      <c r="B52" s="372" t="s">
        <v>509</v>
      </c>
      <c r="C52" s="236">
        <f t="shared" si="0"/>
        <v>890.1</v>
      </c>
      <c r="D52" s="236">
        <f t="shared" si="1"/>
        <v>1186.8</v>
      </c>
      <c r="E52" s="236">
        <f t="shared" si="2"/>
        <v>1483.5</v>
      </c>
      <c r="F52" s="236">
        <f t="shared" si="3"/>
        <v>1780.2</v>
      </c>
      <c r="G52" s="236">
        <f t="shared" si="4"/>
        <v>2076.9</v>
      </c>
      <c r="H52" s="236">
        <f t="shared" si="18"/>
        <v>2373.6</v>
      </c>
      <c r="I52" s="236">
        <f t="shared" si="5"/>
        <v>2670.3</v>
      </c>
      <c r="J52" s="390">
        <v>2967</v>
      </c>
      <c r="K52" s="236">
        <f t="shared" si="6"/>
        <v>3263.7000000000003</v>
      </c>
      <c r="L52" s="236">
        <f t="shared" si="7"/>
        <v>3560.4</v>
      </c>
      <c r="M52" s="236">
        <f t="shared" si="8"/>
        <v>3857.1</v>
      </c>
      <c r="N52" s="236">
        <f t="shared" si="9"/>
        <v>4153.8</v>
      </c>
      <c r="O52" s="236">
        <f t="shared" si="10"/>
        <v>4450.5</v>
      </c>
      <c r="P52" s="236">
        <f t="shared" si="22"/>
        <v>4747.2</v>
      </c>
      <c r="Q52" s="236">
        <f t="shared" si="23"/>
        <v>5043.8999999999996</v>
      </c>
      <c r="R52" s="236">
        <f t="shared" si="24"/>
        <v>5340.6</v>
      </c>
      <c r="S52" s="236">
        <f t="shared" si="11"/>
        <v>5637.3</v>
      </c>
      <c r="T52" s="236">
        <f t="shared" si="12"/>
        <v>5934</v>
      </c>
      <c r="U52" s="236">
        <f t="shared" si="13"/>
        <v>6230.7</v>
      </c>
      <c r="V52" s="236">
        <f t="shared" si="14"/>
        <v>6527.4000000000005</v>
      </c>
      <c r="W52" s="236">
        <f t="shared" si="15"/>
        <v>6824.0999999999995</v>
      </c>
      <c r="X52" s="236">
        <f t="shared" si="16"/>
        <v>7120.8</v>
      </c>
      <c r="Y52" s="119">
        <f t="shared" si="17"/>
        <v>7417.5</v>
      </c>
      <c r="Z52" s="276" t="s">
        <v>519</v>
      </c>
      <c r="AA52" s="270" t="s">
        <v>520</v>
      </c>
    </row>
    <row r="53" spans="1:27" x14ac:dyDescent="0.25">
      <c r="A53" s="624"/>
      <c r="B53" s="626" t="s">
        <v>549</v>
      </c>
      <c r="C53" s="623">
        <f t="shared" si="0"/>
        <v>890.1</v>
      </c>
      <c r="D53" s="623">
        <f t="shared" si="1"/>
        <v>1186.8</v>
      </c>
      <c r="E53" s="623">
        <f t="shared" si="2"/>
        <v>1483.5</v>
      </c>
      <c r="F53" s="623">
        <f t="shared" si="3"/>
        <v>1780.2</v>
      </c>
      <c r="G53" s="623">
        <f t="shared" si="4"/>
        <v>2076.9</v>
      </c>
      <c r="H53" s="623">
        <f t="shared" si="18"/>
        <v>2373.6</v>
      </c>
      <c r="I53" s="623">
        <f t="shared" si="5"/>
        <v>2670.3</v>
      </c>
      <c r="J53" s="535">
        <v>2967</v>
      </c>
      <c r="K53" s="623">
        <f t="shared" si="6"/>
        <v>3263.7000000000003</v>
      </c>
      <c r="L53" s="623">
        <f t="shared" si="7"/>
        <v>3560.4</v>
      </c>
      <c r="M53" s="623">
        <f t="shared" si="8"/>
        <v>3857.1</v>
      </c>
      <c r="N53" s="623">
        <f t="shared" si="9"/>
        <v>4153.8</v>
      </c>
      <c r="O53" s="623">
        <f t="shared" si="10"/>
        <v>4450.5</v>
      </c>
      <c r="P53" s="623">
        <f t="shared" si="22"/>
        <v>4747.2</v>
      </c>
      <c r="Q53" s="623">
        <f t="shared" si="23"/>
        <v>5043.8999999999996</v>
      </c>
      <c r="R53" s="623">
        <f t="shared" si="24"/>
        <v>5340.6</v>
      </c>
      <c r="S53" s="623">
        <f t="shared" si="11"/>
        <v>5637.3</v>
      </c>
      <c r="T53" s="623">
        <f t="shared" si="12"/>
        <v>5934</v>
      </c>
      <c r="U53" s="623">
        <f t="shared" si="13"/>
        <v>6230.7</v>
      </c>
      <c r="V53" s="623">
        <f t="shared" si="14"/>
        <v>6527.4000000000005</v>
      </c>
      <c r="W53" s="623">
        <f t="shared" si="15"/>
        <v>6824.0999999999995</v>
      </c>
      <c r="X53" s="623">
        <f t="shared" si="16"/>
        <v>7120.8</v>
      </c>
      <c r="Y53" s="624">
        <f t="shared" si="17"/>
        <v>7417.5</v>
      </c>
      <c r="Z53" s="542" t="s">
        <v>519</v>
      </c>
      <c r="AA53" s="544" t="s">
        <v>520</v>
      </c>
    </row>
    <row r="54" spans="1:27" x14ac:dyDescent="0.25">
      <c r="A54" s="624"/>
      <c r="B54" s="627"/>
      <c r="C54" s="623"/>
      <c r="D54" s="623"/>
      <c r="E54" s="623"/>
      <c r="F54" s="623"/>
      <c r="G54" s="623"/>
      <c r="H54" s="623"/>
      <c r="I54" s="623"/>
      <c r="J54" s="536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4"/>
      <c r="Z54" s="543"/>
      <c r="AA54" s="545"/>
    </row>
    <row r="55" spans="1:27" ht="15.75" x14ac:dyDescent="0.25">
      <c r="A55" s="623"/>
      <c r="B55" s="373" t="s">
        <v>510</v>
      </c>
      <c r="C55" s="236">
        <f t="shared" ref="C55" si="25">J55*0.3</f>
        <v>890.1</v>
      </c>
      <c r="D55" s="236">
        <f t="shared" ref="D55" si="26">J55*0.4</f>
        <v>1186.8</v>
      </c>
      <c r="E55" s="236">
        <f t="shared" ref="E55" si="27">J55*0.5</f>
        <v>1483.5</v>
      </c>
      <c r="F55" s="236">
        <f t="shared" ref="F55" si="28">J55*0.6</f>
        <v>1780.2</v>
      </c>
      <c r="G55" s="236">
        <f t="shared" ref="G55" si="29">J55*0.7</f>
        <v>2076.9</v>
      </c>
      <c r="H55" s="236">
        <f t="shared" ref="H55" si="30">J55*0.8</f>
        <v>2373.6</v>
      </c>
      <c r="I55" s="236">
        <f t="shared" ref="I55" si="31">J55*0.9</f>
        <v>2670.3</v>
      </c>
      <c r="J55" s="379">
        <v>2967</v>
      </c>
      <c r="K55" s="236">
        <f t="shared" ref="K55" si="32">J55*1.1</f>
        <v>3263.7000000000003</v>
      </c>
      <c r="L55" s="236">
        <f t="shared" ref="L55" si="33">J55*1.2</f>
        <v>3560.4</v>
      </c>
      <c r="M55" s="236">
        <f t="shared" ref="M55" si="34">J55*1.3</f>
        <v>3857.1</v>
      </c>
      <c r="N55" s="236">
        <f t="shared" ref="N55" si="35">J55*1.4</f>
        <v>4153.8</v>
      </c>
      <c r="O55" s="236">
        <f t="shared" ref="O55" si="36">J55*1.5</f>
        <v>4450.5</v>
      </c>
      <c r="P55" s="236">
        <f>J55*1.6</f>
        <v>4747.2</v>
      </c>
      <c r="Q55" s="236">
        <f>J55*1.7</f>
        <v>5043.8999999999996</v>
      </c>
      <c r="R55" s="236">
        <f>J55*1.8</f>
        <v>5340.6</v>
      </c>
      <c r="S55" s="236">
        <f>J55*1.9</f>
        <v>5637.3</v>
      </c>
      <c r="T55" s="236">
        <f>J55*2</f>
        <v>5934</v>
      </c>
      <c r="U55" s="236">
        <f>J55*2.1</f>
        <v>6230.7</v>
      </c>
      <c r="V55" s="236">
        <f>J55*2.2</f>
        <v>6527.4000000000005</v>
      </c>
      <c r="W55" s="236">
        <f>J55*2.3</f>
        <v>6824.0999999999995</v>
      </c>
      <c r="X55" s="236">
        <f>J55*2.4</f>
        <v>7120.8</v>
      </c>
      <c r="Y55" s="119">
        <f>J55*2.5</f>
        <v>7417.5</v>
      </c>
      <c r="Z55" s="278" t="s">
        <v>524</v>
      </c>
      <c r="AA55" s="279" t="s">
        <v>525</v>
      </c>
    </row>
    <row r="56" spans="1:27" ht="16.5" thickBot="1" x14ac:dyDescent="0.3">
      <c r="A56" s="630"/>
      <c r="B56" s="142" t="s">
        <v>511</v>
      </c>
      <c r="C56" s="236">
        <f t="shared" si="0"/>
        <v>890.1</v>
      </c>
      <c r="D56" s="236">
        <f t="shared" si="1"/>
        <v>1186.8</v>
      </c>
      <c r="E56" s="236">
        <f t="shared" si="2"/>
        <v>1483.5</v>
      </c>
      <c r="F56" s="236">
        <f t="shared" si="3"/>
        <v>1780.2</v>
      </c>
      <c r="G56" s="236">
        <f t="shared" si="4"/>
        <v>2076.9</v>
      </c>
      <c r="H56" s="236">
        <f t="shared" si="18"/>
        <v>2373.6</v>
      </c>
      <c r="I56" s="236">
        <f t="shared" si="5"/>
        <v>2670.3</v>
      </c>
      <c r="J56" s="379">
        <v>2967</v>
      </c>
      <c r="K56" s="236">
        <f t="shared" si="6"/>
        <v>3263.7000000000003</v>
      </c>
      <c r="L56" s="236">
        <f t="shared" si="7"/>
        <v>3560.4</v>
      </c>
      <c r="M56" s="236">
        <f t="shared" si="8"/>
        <v>3857.1</v>
      </c>
      <c r="N56" s="236">
        <f t="shared" si="9"/>
        <v>4153.8</v>
      </c>
      <c r="O56" s="236">
        <f t="shared" si="10"/>
        <v>4450.5</v>
      </c>
      <c r="P56" s="236">
        <f>J56*1.6</f>
        <v>4747.2</v>
      </c>
      <c r="Q56" s="236">
        <f>J56*1.7</f>
        <v>5043.8999999999996</v>
      </c>
      <c r="R56" s="236">
        <f>J56*1.8</f>
        <v>5340.6</v>
      </c>
      <c r="S56" s="236">
        <f>J56*1.9</f>
        <v>5637.3</v>
      </c>
      <c r="T56" s="236">
        <f>J56*2</f>
        <v>5934</v>
      </c>
      <c r="U56" s="236">
        <f>J56*2.1</f>
        <v>6230.7</v>
      </c>
      <c r="V56" s="236">
        <f>J56*2.2</f>
        <v>6527.4000000000005</v>
      </c>
      <c r="W56" s="236">
        <f>J56*2.3</f>
        <v>6824.0999999999995</v>
      </c>
      <c r="X56" s="236">
        <f>J56*2.4</f>
        <v>7120.8</v>
      </c>
      <c r="Y56" s="119">
        <f>J56*2.5</f>
        <v>7417.5</v>
      </c>
      <c r="Z56" s="277" t="s">
        <v>535</v>
      </c>
      <c r="AA56" s="271" t="s">
        <v>520</v>
      </c>
    </row>
    <row r="57" spans="1:27" ht="15.75" customHeight="1" thickBot="1" x14ac:dyDescent="0.3">
      <c r="A57" s="633"/>
      <c r="B57" s="634"/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34"/>
      <c r="N57" s="634"/>
      <c r="O57" s="634"/>
      <c r="P57" s="634"/>
      <c r="Q57" s="634"/>
      <c r="R57" s="634"/>
      <c r="S57" s="634"/>
      <c r="T57" s="634"/>
      <c r="U57" s="634"/>
      <c r="V57" s="634"/>
      <c r="W57" s="634"/>
      <c r="X57" s="634"/>
      <c r="Y57" s="634"/>
      <c r="Z57" s="634"/>
      <c r="AA57" s="635"/>
    </row>
    <row r="58" spans="1:27" ht="24" customHeight="1" thickBot="1" x14ac:dyDescent="0.3">
      <c r="A58" s="169"/>
      <c r="B58" s="621" t="s">
        <v>1</v>
      </c>
      <c r="C58" s="613" t="s">
        <v>2</v>
      </c>
      <c r="D58" s="613"/>
      <c r="E58" s="613"/>
      <c r="F58" s="613"/>
      <c r="G58" s="613"/>
      <c r="H58" s="613"/>
      <c r="I58" s="613"/>
      <c r="J58" s="613"/>
      <c r="K58" s="613"/>
      <c r="L58" s="613"/>
      <c r="M58" s="613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4"/>
      <c r="Z58" s="580" t="s">
        <v>547</v>
      </c>
      <c r="AA58" s="581"/>
    </row>
    <row r="59" spans="1:27" ht="16.5" customHeight="1" thickBot="1" x14ac:dyDescent="0.3">
      <c r="A59" s="169"/>
      <c r="B59" s="622"/>
      <c r="C59" s="280">
        <v>0.3</v>
      </c>
      <c r="D59" s="230">
        <v>0.4</v>
      </c>
      <c r="E59" s="230">
        <v>0.5</v>
      </c>
      <c r="F59" s="230">
        <v>0.6</v>
      </c>
      <c r="G59" s="230">
        <v>0.7</v>
      </c>
      <c r="H59" s="230">
        <v>0.8</v>
      </c>
      <c r="I59" s="230">
        <v>0.9</v>
      </c>
      <c r="J59" s="230">
        <v>1</v>
      </c>
      <c r="K59" s="230">
        <v>1.1000000000000001</v>
      </c>
      <c r="L59" s="230">
        <v>1.2</v>
      </c>
      <c r="M59" s="230">
        <v>1.3</v>
      </c>
      <c r="N59" s="230">
        <v>1.4</v>
      </c>
      <c r="O59" s="230">
        <v>1.5</v>
      </c>
      <c r="P59" s="230">
        <v>1.6</v>
      </c>
      <c r="Q59" s="230">
        <v>1.7</v>
      </c>
      <c r="R59" s="230">
        <v>1.8</v>
      </c>
      <c r="S59" s="230">
        <v>1.9</v>
      </c>
      <c r="T59" s="230">
        <v>2</v>
      </c>
      <c r="U59" s="230">
        <v>2.1</v>
      </c>
      <c r="V59" s="230">
        <v>2.2000000000000002</v>
      </c>
      <c r="W59" s="230">
        <v>2.2999999999999998</v>
      </c>
      <c r="X59" s="230">
        <v>2.4</v>
      </c>
      <c r="Y59" s="231">
        <v>2.5</v>
      </c>
      <c r="Z59" s="273" t="s">
        <v>463</v>
      </c>
      <c r="AA59" s="266" t="s">
        <v>548</v>
      </c>
    </row>
    <row r="60" spans="1:27" ht="16.5" thickBot="1" x14ac:dyDescent="0.3">
      <c r="A60" s="549">
        <v>5</v>
      </c>
      <c r="B60" s="141" t="s">
        <v>306</v>
      </c>
      <c r="C60" s="131">
        <f t="shared" si="0"/>
        <v>958.5</v>
      </c>
      <c r="D60" s="131">
        <f t="shared" si="1"/>
        <v>1278</v>
      </c>
      <c r="E60" s="131">
        <f t="shared" si="2"/>
        <v>1597.5</v>
      </c>
      <c r="F60" s="131">
        <f t="shared" si="3"/>
        <v>1917</v>
      </c>
      <c r="G60" s="131">
        <f t="shared" si="4"/>
        <v>2236.5</v>
      </c>
      <c r="H60" s="131">
        <f t="shared" si="18"/>
        <v>2556</v>
      </c>
      <c r="I60" s="131">
        <f t="shared" si="5"/>
        <v>2875.5</v>
      </c>
      <c r="J60" s="131">
        <v>3195</v>
      </c>
      <c r="K60" s="131">
        <f t="shared" si="6"/>
        <v>3514.5000000000005</v>
      </c>
      <c r="L60" s="131">
        <f t="shared" si="7"/>
        <v>3834</v>
      </c>
      <c r="M60" s="131">
        <f t="shared" si="8"/>
        <v>4153.5</v>
      </c>
      <c r="N60" s="131">
        <f t="shared" si="9"/>
        <v>4473</v>
      </c>
      <c r="O60" s="131">
        <f t="shared" si="10"/>
        <v>4792.5</v>
      </c>
      <c r="P60" s="131">
        <f t="shared" ref="P60:P89" si="37">J60*1.6</f>
        <v>5112</v>
      </c>
      <c r="Q60" s="131">
        <f t="shared" ref="Q60:Q89" si="38">J60*1.7</f>
        <v>5431.5</v>
      </c>
      <c r="R60" s="131">
        <f t="shared" ref="R60:R89" si="39">J60*1.8</f>
        <v>5751</v>
      </c>
      <c r="S60" s="131">
        <f t="shared" ref="S60:S89" si="40">J60*1.9</f>
        <v>6070.5</v>
      </c>
      <c r="T60" s="131">
        <f t="shared" ref="T60:T89" si="41">J60*2</f>
        <v>6390</v>
      </c>
      <c r="U60" s="131">
        <f t="shared" ref="U60:U89" si="42">J60*2.1</f>
        <v>6709.5</v>
      </c>
      <c r="V60" s="131">
        <f t="shared" ref="V60:V89" si="43">J60*2.2</f>
        <v>7029.0000000000009</v>
      </c>
      <c r="W60" s="131">
        <f t="shared" ref="W60:W89" si="44">J60*2.3</f>
        <v>7348.4999999999991</v>
      </c>
      <c r="X60" s="131">
        <f t="shared" ref="X60:X89" si="45">J60*2.4</f>
        <v>7668</v>
      </c>
      <c r="Y60" s="132">
        <f t="shared" ref="Y60:Y88" si="46">J60*2.5</f>
        <v>7987.5</v>
      </c>
      <c r="Z60" s="275" t="s">
        <v>519</v>
      </c>
      <c r="AA60" s="269" t="s">
        <v>520</v>
      </c>
    </row>
    <row r="61" spans="1:27" ht="15.75" x14ac:dyDescent="0.25">
      <c r="A61" s="550"/>
      <c r="B61" s="135" t="s">
        <v>329</v>
      </c>
      <c r="C61" s="236">
        <f t="shared" si="0"/>
        <v>958.5</v>
      </c>
      <c r="D61" s="236">
        <f t="shared" si="1"/>
        <v>1278</v>
      </c>
      <c r="E61" s="236">
        <f t="shared" si="2"/>
        <v>1597.5</v>
      </c>
      <c r="F61" s="236">
        <f t="shared" si="3"/>
        <v>1917</v>
      </c>
      <c r="G61" s="236">
        <f t="shared" si="4"/>
        <v>2236.5</v>
      </c>
      <c r="H61" s="236">
        <f t="shared" si="18"/>
        <v>2556</v>
      </c>
      <c r="I61" s="236">
        <f t="shared" si="5"/>
        <v>2875.5</v>
      </c>
      <c r="J61" s="131">
        <v>3195</v>
      </c>
      <c r="K61" s="236">
        <f t="shared" si="6"/>
        <v>3514.5000000000005</v>
      </c>
      <c r="L61" s="236">
        <f t="shared" si="7"/>
        <v>3834</v>
      </c>
      <c r="M61" s="236">
        <f t="shared" si="8"/>
        <v>4153.5</v>
      </c>
      <c r="N61" s="236">
        <f t="shared" si="9"/>
        <v>4473</v>
      </c>
      <c r="O61" s="236">
        <f t="shared" si="10"/>
        <v>4792.5</v>
      </c>
      <c r="P61" s="236">
        <f t="shared" si="37"/>
        <v>5112</v>
      </c>
      <c r="Q61" s="236">
        <f t="shared" si="38"/>
        <v>5431.5</v>
      </c>
      <c r="R61" s="236">
        <f t="shared" si="39"/>
        <v>5751</v>
      </c>
      <c r="S61" s="236">
        <f t="shared" si="40"/>
        <v>6070.5</v>
      </c>
      <c r="T61" s="236">
        <f t="shared" si="41"/>
        <v>6390</v>
      </c>
      <c r="U61" s="236">
        <f t="shared" si="42"/>
        <v>6709.5</v>
      </c>
      <c r="V61" s="236">
        <f t="shared" si="43"/>
        <v>7029.0000000000009</v>
      </c>
      <c r="W61" s="236">
        <f t="shared" si="44"/>
        <v>7348.4999999999991</v>
      </c>
      <c r="X61" s="236">
        <f t="shared" si="45"/>
        <v>7668</v>
      </c>
      <c r="Y61" s="119">
        <f t="shared" si="46"/>
        <v>7987.5</v>
      </c>
      <c r="Z61" s="276" t="s">
        <v>519</v>
      </c>
      <c r="AA61" s="270" t="s">
        <v>520</v>
      </c>
    </row>
    <row r="62" spans="1:27" ht="31.5" x14ac:dyDescent="0.25">
      <c r="A62" s="550"/>
      <c r="B62" s="135" t="s">
        <v>330</v>
      </c>
      <c r="C62" s="236">
        <f t="shared" si="0"/>
        <v>766.8</v>
      </c>
      <c r="D62" s="236">
        <f t="shared" si="1"/>
        <v>1022.4000000000001</v>
      </c>
      <c r="E62" s="236">
        <f t="shared" si="2"/>
        <v>1278</v>
      </c>
      <c r="F62" s="236">
        <f t="shared" si="3"/>
        <v>1533.6</v>
      </c>
      <c r="G62" s="236">
        <f t="shared" si="4"/>
        <v>1789.1999999999998</v>
      </c>
      <c r="H62" s="236">
        <f t="shared" si="18"/>
        <v>2044.8000000000002</v>
      </c>
      <c r="I62" s="236">
        <f t="shared" si="5"/>
        <v>2300.4</v>
      </c>
      <c r="J62" s="236">
        <v>2556</v>
      </c>
      <c r="K62" s="236">
        <f t="shared" si="6"/>
        <v>2811.6000000000004</v>
      </c>
      <c r="L62" s="236">
        <f t="shared" si="7"/>
        <v>3067.2</v>
      </c>
      <c r="M62" s="236">
        <f t="shared" si="8"/>
        <v>3322.8</v>
      </c>
      <c r="N62" s="236">
        <f t="shared" si="9"/>
        <v>3578.3999999999996</v>
      </c>
      <c r="O62" s="236">
        <f t="shared" si="10"/>
        <v>3834</v>
      </c>
      <c r="P62" s="236">
        <f t="shared" si="37"/>
        <v>4089.6000000000004</v>
      </c>
      <c r="Q62" s="236">
        <f t="shared" si="38"/>
        <v>4345.2</v>
      </c>
      <c r="R62" s="236">
        <f t="shared" si="39"/>
        <v>4600.8</v>
      </c>
      <c r="S62" s="236">
        <f t="shared" si="40"/>
        <v>4856.3999999999996</v>
      </c>
      <c r="T62" s="236">
        <f t="shared" si="41"/>
        <v>5112</v>
      </c>
      <c r="U62" s="236">
        <f t="shared" si="42"/>
        <v>5367.6</v>
      </c>
      <c r="V62" s="236">
        <f t="shared" si="43"/>
        <v>5623.2000000000007</v>
      </c>
      <c r="W62" s="236">
        <f t="shared" si="44"/>
        <v>5878.7999999999993</v>
      </c>
      <c r="X62" s="236">
        <f t="shared" si="45"/>
        <v>6134.4</v>
      </c>
      <c r="Y62" s="119">
        <f t="shared" si="46"/>
        <v>6390</v>
      </c>
      <c r="Z62" s="276" t="s">
        <v>465</v>
      </c>
      <c r="AA62" s="270" t="s">
        <v>534</v>
      </c>
    </row>
    <row r="63" spans="1:27" ht="15.75" x14ac:dyDescent="0.25">
      <c r="A63" s="550"/>
      <c r="B63" s="135" t="s">
        <v>309</v>
      </c>
      <c r="C63" s="236">
        <f t="shared" si="0"/>
        <v>958.5</v>
      </c>
      <c r="D63" s="236">
        <f t="shared" si="1"/>
        <v>1278</v>
      </c>
      <c r="E63" s="236">
        <f t="shared" si="2"/>
        <v>1597.5</v>
      </c>
      <c r="F63" s="236">
        <f t="shared" si="3"/>
        <v>1917</v>
      </c>
      <c r="G63" s="236">
        <f t="shared" si="4"/>
        <v>2236.5</v>
      </c>
      <c r="H63" s="236">
        <f t="shared" si="18"/>
        <v>2556</v>
      </c>
      <c r="I63" s="236">
        <f t="shared" si="5"/>
        <v>2875.5</v>
      </c>
      <c r="J63" s="236">
        <v>3195</v>
      </c>
      <c r="K63" s="236">
        <f t="shared" si="6"/>
        <v>3514.5000000000005</v>
      </c>
      <c r="L63" s="236">
        <f t="shared" si="7"/>
        <v>3834</v>
      </c>
      <c r="M63" s="236">
        <f t="shared" si="8"/>
        <v>4153.5</v>
      </c>
      <c r="N63" s="236">
        <f t="shared" si="9"/>
        <v>4473</v>
      </c>
      <c r="O63" s="236">
        <f t="shared" si="10"/>
        <v>4792.5</v>
      </c>
      <c r="P63" s="236">
        <f t="shared" si="37"/>
        <v>5112</v>
      </c>
      <c r="Q63" s="236">
        <f t="shared" si="38"/>
        <v>5431.5</v>
      </c>
      <c r="R63" s="236">
        <f t="shared" si="39"/>
        <v>5751</v>
      </c>
      <c r="S63" s="236">
        <f t="shared" si="40"/>
        <v>6070.5</v>
      </c>
      <c r="T63" s="236">
        <f t="shared" si="41"/>
        <v>6390</v>
      </c>
      <c r="U63" s="236">
        <f t="shared" si="42"/>
        <v>6709.5</v>
      </c>
      <c r="V63" s="236">
        <f t="shared" si="43"/>
        <v>7029.0000000000009</v>
      </c>
      <c r="W63" s="236">
        <f t="shared" si="44"/>
        <v>7348.4999999999991</v>
      </c>
      <c r="X63" s="236">
        <f t="shared" si="45"/>
        <v>7668</v>
      </c>
      <c r="Y63" s="119">
        <f t="shared" si="46"/>
        <v>7987.5</v>
      </c>
      <c r="Z63" s="276" t="s">
        <v>536</v>
      </c>
      <c r="AA63" s="270" t="s">
        <v>537</v>
      </c>
    </row>
    <row r="64" spans="1:27" ht="15.75" x14ac:dyDescent="0.25">
      <c r="A64" s="550"/>
      <c r="B64" s="135" t="s">
        <v>310</v>
      </c>
      <c r="C64" s="236">
        <f t="shared" si="0"/>
        <v>958.5</v>
      </c>
      <c r="D64" s="236">
        <f t="shared" si="1"/>
        <v>1278</v>
      </c>
      <c r="E64" s="236">
        <f t="shared" si="2"/>
        <v>1597.5</v>
      </c>
      <c r="F64" s="236">
        <f t="shared" si="3"/>
        <v>1917</v>
      </c>
      <c r="G64" s="236">
        <f t="shared" si="4"/>
        <v>2236.5</v>
      </c>
      <c r="H64" s="236">
        <f t="shared" si="18"/>
        <v>2556</v>
      </c>
      <c r="I64" s="236">
        <f t="shared" si="5"/>
        <v>2875.5</v>
      </c>
      <c r="J64" s="391">
        <v>3195</v>
      </c>
      <c r="K64" s="236">
        <f t="shared" si="6"/>
        <v>3514.5000000000005</v>
      </c>
      <c r="L64" s="236">
        <f t="shared" si="7"/>
        <v>3834</v>
      </c>
      <c r="M64" s="236">
        <f t="shared" si="8"/>
        <v>4153.5</v>
      </c>
      <c r="N64" s="236">
        <f t="shared" si="9"/>
        <v>4473</v>
      </c>
      <c r="O64" s="236">
        <f t="shared" si="10"/>
        <v>4792.5</v>
      </c>
      <c r="P64" s="236">
        <f t="shared" si="37"/>
        <v>5112</v>
      </c>
      <c r="Q64" s="236">
        <f t="shared" si="38"/>
        <v>5431.5</v>
      </c>
      <c r="R64" s="236">
        <f t="shared" si="39"/>
        <v>5751</v>
      </c>
      <c r="S64" s="236">
        <f t="shared" si="40"/>
        <v>6070.5</v>
      </c>
      <c r="T64" s="236">
        <f t="shared" si="41"/>
        <v>6390</v>
      </c>
      <c r="U64" s="236">
        <f t="shared" si="42"/>
        <v>6709.5</v>
      </c>
      <c r="V64" s="236">
        <f t="shared" si="43"/>
        <v>7029.0000000000009</v>
      </c>
      <c r="W64" s="236">
        <f t="shared" si="44"/>
        <v>7348.4999999999991</v>
      </c>
      <c r="X64" s="236">
        <f t="shared" si="45"/>
        <v>7668</v>
      </c>
      <c r="Y64" s="119">
        <f t="shared" si="46"/>
        <v>7987.5</v>
      </c>
      <c r="Z64" s="276" t="s">
        <v>519</v>
      </c>
      <c r="AA64" s="270" t="s">
        <v>520</v>
      </c>
    </row>
    <row r="65" spans="1:27" ht="15.75" x14ac:dyDescent="0.25">
      <c r="A65" s="550"/>
      <c r="B65" s="135" t="s">
        <v>331</v>
      </c>
      <c r="C65" s="236">
        <f t="shared" si="0"/>
        <v>958.5</v>
      </c>
      <c r="D65" s="236">
        <f t="shared" si="1"/>
        <v>1278</v>
      </c>
      <c r="E65" s="236">
        <f t="shared" si="2"/>
        <v>1597.5</v>
      </c>
      <c r="F65" s="236">
        <f t="shared" si="3"/>
        <v>1917</v>
      </c>
      <c r="G65" s="236">
        <f t="shared" si="4"/>
        <v>2236.5</v>
      </c>
      <c r="H65" s="236">
        <f t="shared" si="18"/>
        <v>2556</v>
      </c>
      <c r="I65" s="236">
        <f t="shared" si="5"/>
        <v>2875.5</v>
      </c>
      <c r="J65" s="391">
        <v>3195</v>
      </c>
      <c r="K65" s="236">
        <f t="shared" si="6"/>
        <v>3514.5000000000005</v>
      </c>
      <c r="L65" s="236">
        <f t="shared" si="7"/>
        <v>3834</v>
      </c>
      <c r="M65" s="236">
        <f t="shared" si="8"/>
        <v>4153.5</v>
      </c>
      <c r="N65" s="236">
        <f t="shared" si="9"/>
        <v>4473</v>
      </c>
      <c r="O65" s="236">
        <f t="shared" si="10"/>
        <v>4792.5</v>
      </c>
      <c r="P65" s="236">
        <f t="shared" si="37"/>
        <v>5112</v>
      </c>
      <c r="Q65" s="236">
        <f t="shared" si="38"/>
        <v>5431.5</v>
      </c>
      <c r="R65" s="236">
        <f t="shared" si="39"/>
        <v>5751</v>
      </c>
      <c r="S65" s="236">
        <f t="shared" si="40"/>
        <v>6070.5</v>
      </c>
      <c r="T65" s="236">
        <f t="shared" si="41"/>
        <v>6390</v>
      </c>
      <c r="U65" s="236">
        <f t="shared" si="42"/>
        <v>6709.5</v>
      </c>
      <c r="V65" s="236">
        <f t="shared" si="43"/>
        <v>7029.0000000000009</v>
      </c>
      <c r="W65" s="236">
        <f t="shared" si="44"/>
        <v>7348.4999999999991</v>
      </c>
      <c r="X65" s="236">
        <f t="shared" si="45"/>
        <v>7668</v>
      </c>
      <c r="Y65" s="119">
        <f t="shared" si="46"/>
        <v>7987.5</v>
      </c>
      <c r="Z65" s="276" t="s">
        <v>524</v>
      </c>
      <c r="AA65" s="270" t="s">
        <v>525</v>
      </c>
    </row>
    <row r="66" spans="1:27" ht="15.75" x14ac:dyDescent="0.25">
      <c r="A66" s="550"/>
      <c r="B66" s="135" t="s">
        <v>512</v>
      </c>
      <c r="C66" s="236">
        <f t="shared" si="0"/>
        <v>958.5</v>
      </c>
      <c r="D66" s="236">
        <f t="shared" si="1"/>
        <v>1278</v>
      </c>
      <c r="E66" s="236">
        <f t="shared" si="2"/>
        <v>1597.5</v>
      </c>
      <c r="F66" s="236">
        <f t="shared" si="3"/>
        <v>1917</v>
      </c>
      <c r="G66" s="236">
        <f t="shared" si="4"/>
        <v>2236.5</v>
      </c>
      <c r="H66" s="236">
        <f t="shared" si="18"/>
        <v>2556</v>
      </c>
      <c r="I66" s="236">
        <f t="shared" si="5"/>
        <v>2875.5</v>
      </c>
      <c r="J66" s="391">
        <v>3195</v>
      </c>
      <c r="K66" s="236">
        <f t="shared" si="6"/>
        <v>3514.5000000000005</v>
      </c>
      <c r="L66" s="236">
        <f t="shared" si="7"/>
        <v>3834</v>
      </c>
      <c r="M66" s="236">
        <f t="shared" si="8"/>
        <v>4153.5</v>
      </c>
      <c r="N66" s="236">
        <f t="shared" si="9"/>
        <v>4473</v>
      </c>
      <c r="O66" s="236">
        <f t="shared" si="10"/>
        <v>4792.5</v>
      </c>
      <c r="P66" s="236">
        <f t="shared" si="37"/>
        <v>5112</v>
      </c>
      <c r="Q66" s="236">
        <f t="shared" si="38"/>
        <v>5431.5</v>
      </c>
      <c r="R66" s="236">
        <f t="shared" si="39"/>
        <v>5751</v>
      </c>
      <c r="S66" s="236">
        <f t="shared" si="40"/>
        <v>6070.5</v>
      </c>
      <c r="T66" s="236">
        <f t="shared" si="41"/>
        <v>6390</v>
      </c>
      <c r="U66" s="236">
        <f t="shared" si="42"/>
        <v>6709.5</v>
      </c>
      <c r="V66" s="236">
        <f t="shared" si="43"/>
        <v>7029.0000000000009</v>
      </c>
      <c r="W66" s="236">
        <f t="shared" si="44"/>
        <v>7348.4999999999991</v>
      </c>
      <c r="X66" s="236">
        <f t="shared" si="45"/>
        <v>7668</v>
      </c>
      <c r="Y66" s="119">
        <f t="shared" si="46"/>
        <v>7987.5</v>
      </c>
      <c r="Z66" s="276" t="s">
        <v>519</v>
      </c>
      <c r="AA66" s="270" t="s">
        <v>520</v>
      </c>
    </row>
    <row r="67" spans="1:27" ht="31.5" x14ac:dyDescent="0.25">
      <c r="A67" s="550"/>
      <c r="B67" s="135" t="s">
        <v>332</v>
      </c>
      <c r="C67" s="236">
        <f t="shared" si="0"/>
        <v>958.5</v>
      </c>
      <c r="D67" s="236">
        <f t="shared" si="1"/>
        <v>1278</v>
      </c>
      <c r="E67" s="236">
        <f t="shared" si="2"/>
        <v>1597.5</v>
      </c>
      <c r="F67" s="236">
        <f t="shared" si="3"/>
        <v>1917</v>
      </c>
      <c r="G67" s="236">
        <f t="shared" si="4"/>
        <v>2236.5</v>
      </c>
      <c r="H67" s="236">
        <f t="shared" si="18"/>
        <v>2556</v>
      </c>
      <c r="I67" s="236">
        <f t="shared" si="5"/>
        <v>2875.5</v>
      </c>
      <c r="J67" s="391">
        <v>3195</v>
      </c>
      <c r="K67" s="236">
        <f t="shared" si="6"/>
        <v>3514.5000000000005</v>
      </c>
      <c r="L67" s="236">
        <f t="shared" si="7"/>
        <v>3834</v>
      </c>
      <c r="M67" s="236">
        <f t="shared" si="8"/>
        <v>4153.5</v>
      </c>
      <c r="N67" s="236">
        <f t="shared" si="9"/>
        <v>4473</v>
      </c>
      <c r="O67" s="236">
        <f t="shared" si="10"/>
        <v>4792.5</v>
      </c>
      <c r="P67" s="236">
        <f t="shared" si="37"/>
        <v>5112</v>
      </c>
      <c r="Q67" s="236">
        <f t="shared" si="38"/>
        <v>5431.5</v>
      </c>
      <c r="R67" s="236">
        <f t="shared" si="39"/>
        <v>5751</v>
      </c>
      <c r="S67" s="236">
        <f t="shared" si="40"/>
        <v>6070.5</v>
      </c>
      <c r="T67" s="236">
        <f t="shared" si="41"/>
        <v>6390</v>
      </c>
      <c r="U67" s="236">
        <f t="shared" si="42"/>
        <v>6709.5</v>
      </c>
      <c r="V67" s="236">
        <f t="shared" si="43"/>
        <v>7029.0000000000009</v>
      </c>
      <c r="W67" s="236">
        <f t="shared" si="44"/>
        <v>7348.4999999999991</v>
      </c>
      <c r="X67" s="236">
        <f t="shared" si="45"/>
        <v>7668</v>
      </c>
      <c r="Y67" s="119">
        <f t="shared" si="46"/>
        <v>7987.5</v>
      </c>
      <c r="Z67" s="276" t="s">
        <v>536</v>
      </c>
      <c r="AA67" s="272" t="s">
        <v>80</v>
      </c>
    </row>
    <row r="68" spans="1:27" ht="15.75" x14ac:dyDescent="0.25">
      <c r="A68" s="550"/>
      <c r="B68" s="135" t="s">
        <v>333</v>
      </c>
      <c r="C68" s="236">
        <f t="shared" si="0"/>
        <v>958.5</v>
      </c>
      <c r="D68" s="236">
        <f t="shared" si="1"/>
        <v>1278</v>
      </c>
      <c r="E68" s="236">
        <f t="shared" si="2"/>
        <v>1597.5</v>
      </c>
      <c r="F68" s="236">
        <f t="shared" si="3"/>
        <v>1917</v>
      </c>
      <c r="G68" s="236">
        <f t="shared" si="4"/>
        <v>2236.5</v>
      </c>
      <c r="H68" s="236">
        <f t="shared" si="18"/>
        <v>2556</v>
      </c>
      <c r="I68" s="236">
        <f t="shared" si="5"/>
        <v>2875.5</v>
      </c>
      <c r="J68" s="391">
        <v>3195</v>
      </c>
      <c r="K68" s="236">
        <f t="shared" si="6"/>
        <v>3514.5000000000005</v>
      </c>
      <c r="L68" s="236">
        <f t="shared" si="7"/>
        <v>3834</v>
      </c>
      <c r="M68" s="236">
        <f t="shared" si="8"/>
        <v>4153.5</v>
      </c>
      <c r="N68" s="236">
        <f t="shared" si="9"/>
        <v>4473</v>
      </c>
      <c r="O68" s="236">
        <f t="shared" si="10"/>
        <v>4792.5</v>
      </c>
      <c r="P68" s="236">
        <f t="shared" si="37"/>
        <v>5112</v>
      </c>
      <c r="Q68" s="236">
        <f t="shared" si="38"/>
        <v>5431.5</v>
      </c>
      <c r="R68" s="236">
        <f t="shared" si="39"/>
        <v>5751</v>
      </c>
      <c r="S68" s="236">
        <f t="shared" si="40"/>
        <v>6070.5</v>
      </c>
      <c r="T68" s="236">
        <f t="shared" si="41"/>
        <v>6390</v>
      </c>
      <c r="U68" s="236">
        <f t="shared" si="42"/>
        <v>6709.5</v>
      </c>
      <c r="V68" s="236">
        <f t="shared" si="43"/>
        <v>7029.0000000000009</v>
      </c>
      <c r="W68" s="236">
        <f t="shared" si="44"/>
        <v>7348.4999999999991</v>
      </c>
      <c r="X68" s="236">
        <f t="shared" si="45"/>
        <v>7668</v>
      </c>
      <c r="Y68" s="119">
        <f t="shared" si="46"/>
        <v>7987.5</v>
      </c>
      <c r="Z68" s="276" t="s">
        <v>526</v>
      </c>
      <c r="AA68" s="270" t="s">
        <v>527</v>
      </c>
    </row>
    <row r="69" spans="1:27" ht="15.75" x14ac:dyDescent="0.25">
      <c r="A69" s="550"/>
      <c r="B69" s="135" t="s">
        <v>484</v>
      </c>
      <c r="C69" s="236">
        <f t="shared" si="0"/>
        <v>958.5</v>
      </c>
      <c r="D69" s="236">
        <f t="shared" si="1"/>
        <v>1278</v>
      </c>
      <c r="E69" s="236">
        <f t="shared" si="2"/>
        <v>1597.5</v>
      </c>
      <c r="F69" s="236">
        <f t="shared" si="3"/>
        <v>1917</v>
      </c>
      <c r="G69" s="236">
        <f t="shared" si="4"/>
        <v>2236.5</v>
      </c>
      <c r="H69" s="236">
        <f t="shared" si="18"/>
        <v>2556</v>
      </c>
      <c r="I69" s="236">
        <f t="shared" si="5"/>
        <v>2875.5</v>
      </c>
      <c r="J69" s="391">
        <v>3195</v>
      </c>
      <c r="K69" s="236">
        <f t="shared" si="6"/>
        <v>3514.5000000000005</v>
      </c>
      <c r="L69" s="236">
        <f t="shared" si="7"/>
        <v>3834</v>
      </c>
      <c r="M69" s="236">
        <f t="shared" si="8"/>
        <v>4153.5</v>
      </c>
      <c r="N69" s="236">
        <f t="shared" si="9"/>
        <v>4473</v>
      </c>
      <c r="O69" s="236">
        <f t="shared" si="10"/>
        <v>4792.5</v>
      </c>
      <c r="P69" s="236">
        <f t="shared" si="37"/>
        <v>5112</v>
      </c>
      <c r="Q69" s="236">
        <f t="shared" si="38"/>
        <v>5431.5</v>
      </c>
      <c r="R69" s="236">
        <f t="shared" si="39"/>
        <v>5751</v>
      </c>
      <c r="S69" s="236">
        <f t="shared" si="40"/>
        <v>6070.5</v>
      </c>
      <c r="T69" s="236">
        <f t="shared" si="41"/>
        <v>6390</v>
      </c>
      <c r="U69" s="236">
        <f t="shared" si="42"/>
        <v>6709.5</v>
      </c>
      <c r="V69" s="236">
        <f t="shared" si="43"/>
        <v>7029.0000000000009</v>
      </c>
      <c r="W69" s="236">
        <f t="shared" si="44"/>
        <v>7348.4999999999991</v>
      </c>
      <c r="X69" s="236">
        <f t="shared" si="45"/>
        <v>7668</v>
      </c>
      <c r="Y69" s="119">
        <f t="shared" si="46"/>
        <v>7987.5</v>
      </c>
      <c r="Z69" s="276" t="s">
        <v>528</v>
      </c>
      <c r="AA69" s="270" t="s">
        <v>529</v>
      </c>
    </row>
    <row r="70" spans="1:27" ht="31.5" x14ac:dyDescent="0.25">
      <c r="A70" s="550"/>
      <c r="B70" s="135" t="s">
        <v>513</v>
      </c>
      <c r="C70" s="236">
        <f t="shared" si="0"/>
        <v>766.8</v>
      </c>
      <c r="D70" s="236">
        <f t="shared" si="1"/>
        <v>1022.4000000000001</v>
      </c>
      <c r="E70" s="236">
        <f t="shared" si="2"/>
        <v>1278</v>
      </c>
      <c r="F70" s="236">
        <f t="shared" si="3"/>
        <v>1533.6</v>
      </c>
      <c r="G70" s="236">
        <f t="shared" si="4"/>
        <v>1789.1999999999998</v>
      </c>
      <c r="H70" s="236">
        <f t="shared" si="18"/>
        <v>2044.8000000000002</v>
      </c>
      <c r="I70" s="236">
        <f t="shared" si="5"/>
        <v>2300.4</v>
      </c>
      <c r="J70" s="236">
        <v>2556</v>
      </c>
      <c r="K70" s="236">
        <f t="shared" si="6"/>
        <v>2811.6000000000004</v>
      </c>
      <c r="L70" s="236">
        <f t="shared" si="7"/>
        <v>3067.2</v>
      </c>
      <c r="M70" s="236">
        <f t="shared" si="8"/>
        <v>3322.8</v>
      </c>
      <c r="N70" s="236">
        <f t="shared" si="9"/>
        <v>3578.3999999999996</v>
      </c>
      <c r="O70" s="236">
        <f t="shared" si="10"/>
        <v>3834</v>
      </c>
      <c r="P70" s="236">
        <f t="shared" si="37"/>
        <v>4089.6000000000004</v>
      </c>
      <c r="Q70" s="236">
        <f t="shared" si="38"/>
        <v>4345.2</v>
      </c>
      <c r="R70" s="236">
        <f t="shared" si="39"/>
        <v>4600.8</v>
      </c>
      <c r="S70" s="236">
        <f t="shared" si="40"/>
        <v>4856.3999999999996</v>
      </c>
      <c r="T70" s="236">
        <f t="shared" si="41"/>
        <v>5112</v>
      </c>
      <c r="U70" s="236">
        <f t="shared" si="42"/>
        <v>5367.6</v>
      </c>
      <c r="V70" s="236">
        <f t="shared" si="43"/>
        <v>5623.2000000000007</v>
      </c>
      <c r="W70" s="236">
        <f t="shared" si="44"/>
        <v>5878.7999999999993</v>
      </c>
      <c r="X70" s="236">
        <f t="shared" si="45"/>
        <v>6134.4</v>
      </c>
      <c r="Y70" s="119">
        <f t="shared" si="46"/>
        <v>6390</v>
      </c>
      <c r="Z70" s="276" t="s">
        <v>465</v>
      </c>
      <c r="AA70" s="270" t="s">
        <v>525</v>
      </c>
    </row>
    <row r="71" spans="1:27" ht="31.5" x14ac:dyDescent="0.25">
      <c r="A71" s="550"/>
      <c r="B71" s="135" t="s">
        <v>334</v>
      </c>
      <c r="C71" s="236">
        <f t="shared" si="0"/>
        <v>766.8</v>
      </c>
      <c r="D71" s="236">
        <f t="shared" si="1"/>
        <v>1022.4000000000001</v>
      </c>
      <c r="E71" s="236">
        <f t="shared" si="2"/>
        <v>1278</v>
      </c>
      <c r="F71" s="236">
        <f t="shared" si="3"/>
        <v>1533.6</v>
      </c>
      <c r="G71" s="236">
        <f t="shared" si="4"/>
        <v>1789.1999999999998</v>
      </c>
      <c r="H71" s="236">
        <f t="shared" si="18"/>
        <v>2044.8000000000002</v>
      </c>
      <c r="I71" s="236">
        <f t="shared" si="5"/>
        <v>2300.4</v>
      </c>
      <c r="J71" s="236">
        <v>2556</v>
      </c>
      <c r="K71" s="236">
        <f t="shared" si="6"/>
        <v>2811.6000000000004</v>
      </c>
      <c r="L71" s="236">
        <f t="shared" si="7"/>
        <v>3067.2</v>
      </c>
      <c r="M71" s="236">
        <f t="shared" si="8"/>
        <v>3322.8</v>
      </c>
      <c r="N71" s="236">
        <f t="shared" si="9"/>
        <v>3578.3999999999996</v>
      </c>
      <c r="O71" s="236">
        <f t="shared" si="10"/>
        <v>3834</v>
      </c>
      <c r="P71" s="236">
        <f t="shared" si="37"/>
        <v>4089.6000000000004</v>
      </c>
      <c r="Q71" s="236">
        <f t="shared" si="38"/>
        <v>4345.2</v>
      </c>
      <c r="R71" s="236">
        <f t="shared" si="39"/>
        <v>4600.8</v>
      </c>
      <c r="S71" s="236">
        <f t="shared" si="40"/>
        <v>4856.3999999999996</v>
      </c>
      <c r="T71" s="236">
        <f t="shared" si="41"/>
        <v>5112</v>
      </c>
      <c r="U71" s="236">
        <f t="shared" si="42"/>
        <v>5367.6</v>
      </c>
      <c r="V71" s="236">
        <f t="shared" si="43"/>
        <v>5623.2000000000007</v>
      </c>
      <c r="W71" s="236">
        <f t="shared" si="44"/>
        <v>5878.7999999999993</v>
      </c>
      <c r="X71" s="236">
        <f t="shared" si="45"/>
        <v>6134.4</v>
      </c>
      <c r="Y71" s="119">
        <f t="shared" si="46"/>
        <v>6390</v>
      </c>
      <c r="Z71" s="276" t="s">
        <v>465</v>
      </c>
      <c r="AA71" s="270" t="s">
        <v>534</v>
      </c>
    </row>
    <row r="72" spans="1:27" ht="15.75" x14ac:dyDescent="0.25">
      <c r="A72" s="550"/>
      <c r="B72" s="135" t="s">
        <v>314</v>
      </c>
      <c r="C72" s="236">
        <f t="shared" si="0"/>
        <v>958.5</v>
      </c>
      <c r="D72" s="236">
        <f t="shared" si="1"/>
        <v>1278</v>
      </c>
      <c r="E72" s="236">
        <f t="shared" si="2"/>
        <v>1597.5</v>
      </c>
      <c r="F72" s="236">
        <f t="shared" si="3"/>
        <v>1917</v>
      </c>
      <c r="G72" s="236">
        <f t="shared" si="4"/>
        <v>2236.5</v>
      </c>
      <c r="H72" s="236">
        <f t="shared" si="18"/>
        <v>2556</v>
      </c>
      <c r="I72" s="236">
        <f t="shared" si="5"/>
        <v>2875.5</v>
      </c>
      <c r="J72" s="236">
        <v>3195</v>
      </c>
      <c r="K72" s="236">
        <f t="shared" si="6"/>
        <v>3514.5000000000005</v>
      </c>
      <c r="L72" s="236">
        <f t="shared" si="7"/>
        <v>3834</v>
      </c>
      <c r="M72" s="236">
        <f t="shared" si="8"/>
        <v>4153.5</v>
      </c>
      <c r="N72" s="236">
        <f t="shared" si="9"/>
        <v>4473</v>
      </c>
      <c r="O72" s="236">
        <f t="shared" si="10"/>
        <v>4792.5</v>
      </c>
      <c r="P72" s="236">
        <f t="shared" si="37"/>
        <v>5112</v>
      </c>
      <c r="Q72" s="236">
        <f t="shared" si="38"/>
        <v>5431.5</v>
      </c>
      <c r="R72" s="236">
        <f t="shared" si="39"/>
        <v>5751</v>
      </c>
      <c r="S72" s="236">
        <f t="shared" si="40"/>
        <v>6070.5</v>
      </c>
      <c r="T72" s="236">
        <f t="shared" si="41"/>
        <v>6390</v>
      </c>
      <c r="U72" s="236">
        <f t="shared" si="42"/>
        <v>6709.5</v>
      </c>
      <c r="V72" s="236">
        <f t="shared" si="43"/>
        <v>7029.0000000000009</v>
      </c>
      <c r="W72" s="236">
        <f t="shared" si="44"/>
        <v>7348.4999999999991</v>
      </c>
      <c r="X72" s="236">
        <f t="shared" si="45"/>
        <v>7668</v>
      </c>
      <c r="Y72" s="119">
        <f t="shared" si="46"/>
        <v>7987.5</v>
      </c>
      <c r="Z72" s="276" t="s">
        <v>538</v>
      </c>
      <c r="AA72" s="270" t="s">
        <v>539</v>
      </c>
    </row>
    <row r="73" spans="1:27" ht="15.75" x14ac:dyDescent="0.25">
      <c r="A73" s="550"/>
      <c r="B73" s="135" t="s">
        <v>335</v>
      </c>
      <c r="C73" s="236">
        <f t="shared" si="0"/>
        <v>958.5</v>
      </c>
      <c r="D73" s="236">
        <f t="shared" si="1"/>
        <v>1278</v>
      </c>
      <c r="E73" s="236">
        <f t="shared" si="2"/>
        <v>1597.5</v>
      </c>
      <c r="F73" s="236">
        <f t="shared" si="3"/>
        <v>1917</v>
      </c>
      <c r="G73" s="236">
        <f t="shared" si="4"/>
        <v>2236.5</v>
      </c>
      <c r="H73" s="236">
        <f t="shared" si="18"/>
        <v>2556</v>
      </c>
      <c r="I73" s="236">
        <f t="shared" si="5"/>
        <v>2875.5</v>
      </c>
      <c r="J73" s="236">
        <v>3195</v>
      </c>
      <c r="K73" s="236">
        <f t="shared" si="6"/>
        <v>3514.5000000000005</v>
      </c>
      <c r="L73" s="236">
        <f t="shared" si="7"/>
        <v>3834</v>
      </c>
      <c r="M73" s="236">
        <f t="shared" si="8"/>
        <v>4153.5</v>
      </c>
      <c r="N73" s="236">
        <f t="shared" si="9"/>
        <v>4473</v>
      </c>
      <c r="O73" s="236">
        <f t="shared" si="10"/>
        <v>4792.5</v>
      </c>
      <c r="P73" s="236">
        <f t="shared" si="37"/>
        <v>5112</v>
      </c>
      <c r="Q73" s="236">
        <f t="shared" si="38"/>
        <v>5431.5</v>
      </c>
      <c r="R73" s="236">
        <f t="shared" si="39"/>
        <v>5751</v>
      </c>
      <c r="S73" s="236">
        <f t="shared" si="40"/>
        <v>6070.5</v>
      </c>
      <c r="T73" s="236">
        <f t="shared" si="41"/>
        <v>6390</v>
      </c>
      <c r="U73" s="236">
        <f t="shared" si="42"/>
        <v>6709.5</v>
      </c>
      <c r="V73" s="236">
        <f t="shared" si="43"/>
        <v>7029.0000000000009</v>
      </c>
      <c r="W73" s="236">
        <f t="shared" si="44"/>
        <v>7348.4999999999991</v>
      </c>
      <c r="X73" s="236">
        <f t="shared" si="45"/>
        <v>7668</v>
      </c>
      <c r="Y73" s="119">
        <f t="shared" si="46"/>
        <v>7987.5</v>
      </c>
      <c r="Z73" s="276" t="s">
        <v>519</v>
      </c>
      <c r="AA73" s="270" t="s">
        <v>520</v>
      </c>
    </row>
    <row r="74" spans="1:27" ht="30.75" x14ac:dyDescent="0.25">
      <c r="A74" s="550"/>
      <c r="B74" s="135" t="s">
        <v>514</v>
      </c>
      <c r="C74" s="236">
        <f t="shared" si="0"/>
        <v>766.8</v>
      </c>
      <c r="D74" s="236">
        <f t="shared" si="1"/>
        <v>1022.4000000000001</v>
      </c>
      <c r="E74" s="236">
        <f t="shared" si="2"/>
        <v>1278</v>
      </c>
      <c r="F74" s="236">
        <f t="shared" si="3"/>
        <v>1533.6</v>
      </c>
      <c r="G74" s="236">
        <f t="shared" si="4"/>
        <v>1789.1999999999998</v>
      </c>
      <c r="H74" s="236">
        <f t="shared" si="18"/>
        <v>2044.8000000000002</v>
      </c>
      <c r="I74" s="236">
        <f t="shared" si="5"/>
        <v>2300.4</v>
      </c>
      <c r="J74" s="236">
        <v>2556</v>
      </c>
      <c r="K74" s="236">
        <f t="shared" si="6"/>
        <v>2811.6000000000004</v>
      </c>
      <c r="L74" s="236">
        <f t="shared" si="7"/>
        <v>3067.2</v>
      </c>
      <c r="M74" s="236">
        <f t="shared" si="8"/>
        <v>3322.8</v>
      </c>
      <c r="N74" s="236">
        <f t="shared" si="9"/>
        <v>3578.3999999999996</v>
      </c>
      <c r="O74" s="236">
        <f t="shared" si="10"/>
        <v>3834</v>
      </c>
      <c r="P74" s="236">
        <f>J74*1.6</f>
        <v>4089.6000000000004</v>
      </c>
      <c r="Q74" s="236">
        <f>J74*1.7</f>
        <v>4345.2</v>
      </c>
      <c r="R74" s="236">
        <f>J74*1.8</f>
        <v>4600.8</v>
      </c>
      <c r="S74" s="236">
        <f t="shared" si="40"/>
        <v>4856.3999999999996</v>
      </c>
      <c r="T74" s="236">
        <f t="shared" si="41"/>
        <v>5112</v>
      </c>
      <c r="U74" s="236">
        <f t="shared" si="42"/>
        <v>5367.6</v>
      </c>
      <c r="V74" s="236">
        <f t="shared" si="43"/>
        <v>5623.2000000000007</v>
      </c>
      <c r="W74" s="236">
        <f t="shared" si="44"/>
        <v>5878.7999999999993</v>
      </c>
      <c r="X74" s="236">
        <f t="shared" si="45"/>
        <v>6134.4</v>
      </c>
      <c r="Y74" s="119">
        <f t="shared" si="46"/>
        <v>6390</v>
      </c>
      <c r="Z74" s="276" t="s">
        <v>465</v>
      </c>
      <c r="AA74" s="270" t="s">
        <v>540</v>
      </c>
    </row>
    <row r="75" spans="1:27" ht="16.5" thickBot="1" x14ac:dyDescent="0.3">
      <c r="A75" s="625"/>
      <c r="B75" s="142" t="s">
        <v>515</v>
      </c>
      <c r="C75" s="138">
        <f t="shared" si="0"/>
        <v>958.5</v>
      </c>
      <c r="D75" s="138">
        <f t="shared" si="1"/>
        <v>1278</v>
      </c>
      <c r="E75" s="138">
        <f t="shared" si="2"/>
        <v>1597.5</v>
      </c>
      <c r="F75" s="138">
        <f t="shared" si="3"/>
        <v>1917</v>
      </c>
      <c r="G75" s="138">
        <f t="shared" si="4"/>
        <v>2236.5</v>
      </c>
      <c r="H75" s="138">
        <f t="shared" si="18"/>
        <v>2556</v>
      </c>
      <c r="I75" s="138">
        <f t="shared" si="5"/>
        <v>2875.5</v>
      </c>
      <c r="J75" s="138">
        <v>3195</v>
      </c>
      <c r="K75" s="138">
        <f t="shared" si="6"/>
        <v>3514.5000000000005</v>
      </c>
      <c r="L75" s="138">
        <f t="shared" si="7"/>
        <v>3834</v>
      </c>
      <c r="M75" s="138">
        <f t="shared" si="8"/>
        <v>4153.5</v>
      </c>
      <c r="N75" s="138">
        <f t="shared" si="9"/>
        <v>4473</v>
      </c>
      <c r="O75" s="138">
        <f t="shared" si="10"/>
        <v>4792.5</v>
      </c>
      <c r="P75" s="138">
        <f t="shared" ref="P75:P81" si="47">J75*1.6</f>
        <v>5112</v>
      </c>
      <c r="Q75" s="138">
        <f t="shared" ref="Q75:Q81" si="48">J75*1.7</f>
        <v>5431.5</v>
      </c>
      <c r="R75" s="138">
        <f t="shared" ref="R75:R81" si="49">J75*1.8</f>
        <v>5751</v>
      </c>
      <c r="S75" s="138">
        <f t="shared" si="40"/>
        <v>6070.5</v>
      </c>
      <c r="T75" s="138">
        <f t="shared" si="41"/>
        <v>6390</v>
      </c>
      <c r="U75" s="138">
        <f t="shared" si="42"/>
        <v>6709.5</v>
      </c>
      <c r="V75" s="138">
        <f t="shared" si="43"/>
        <v>7029.0000000000009</v>
      </c>
      <c r="W75" s="138">
        <f t="shared" si="44"/>
        <v>7348.4999999999991</v>
      </c>
      <c r="X75" s="138">
        <f t="shared" si="45"/>
        <v>7668</v>
      </c>
      <c r="Y75" s="139">
        <f t="shared" si="46"/>
        <v>7987.5</v>
      </c>
      <c r="Z75" s="277" t="s">
        <v>524</v>
      </c>
      <c r="AA75" s="271" t="s">
        <v>525</v>
      </c>
    </row>
    <row r="76" spans="1:27" ht="16.5" thickBot="1" x14ac:dyDescent="0.3">
      <c r="A76" s="546">
        <v>6</v>
      </c>
      <c r="B76" s="164" t="s">
        <v>489</v>
      </c>
      <c r="C76" s="131">
        <f t="shared" si="0"/>
        <v>1278.3</v>
      </c>
      <c r="D76" s="131">
        <f t="shared" si="1"/>
        <v>1704.4</v>
      </c>
      <c r="E76" s="131">
        <f t="shared" si="2"/>
        <v>2130.5</v>
      </c>
      <c r="F76" s="131">
        <f t="shared" si="3"/>
        <v>2556.6</v>
      </c>
      <c r="G76" s="131">
        <f t="shared" si="4"/>
        <v>2982.7</v>
      </c>
      <c r="H76" s="131">
        <f t="shared" si="18"/>
        <v>3408.8</v>
      </c>
      <c r="I76" s="131">
        <f t="shared" si="5"/>
        <v>3834.9</v>
      </c>
      <c r="J76" s="131">
        <v>4261</v>
      </c>
      <c r="K76" s="131">
        <f t="shared" si="6"/>
        <v>4687.1000000000004</v>
      </c>
      <c r="L76" s="131">
        <f t="shared" si="7"/>
        <v>5113.2</v>
      </c>
      <c r="M76" s="131">
        <f t="shared" si="8"/>
        <v>5539.3</v>
      </c>
      <c r="N76" s="131">
        <f t="shared" si="9"/>
        <v>5965.4</v>
      </c>
      <c r="O76" s="131">
        <f t="shared" si="10"/>
        <v>6391.5</v>
      </c>
      <c r="P76" s="131">
        <f t="shared" si="47"/>
        <v>6817.6</v>
      </c>
      <c r="Q76" s="131">
        <f t="shared" si="48"/>
        <v>7243.7</v>
      </c>
      <c r="R76" s="131">
        <f t="shared" si="49"/>
        <v>7669.8</v>
      </c>
      <c r="S76" s="131">
        <f t="shared" si="40"/>
        <v>8095.9</v>
      </c>
      <c r="T76" s="131">
        <f t="shared" si="41"/>
        <v>8522</v>
      </c>
      <c r="U76" s="131">
        <f t="shared" si="42"/>
        <v>8948.1</v>
      </c>
      <c r="V76" s="131">
        <f t="shared" si="43"/>
        <v>9374.2000000000007</v>
      </c>
      <c r="W76" s="131">
        <f t="shared" si="44"/>
        <v>9800.2999999999993</v>
      </c>
      <c r="X76" s="131">
        <f t="shared" si="45"/>
        <v>10226.4</v>
      </c>
      <c r="Y76" s="132">
        <f t="shared" si="46"/>
        <v>10652.5</v>
      </c>
      <c r="Z76" s="275" t="s">
        <v>533</v>
      </c>
      <c r="AA76" s="269" t="s">
        <v>534</v>
      </c>
    </row>
    <row r="77" spans="1:27" ht="16.5" thickBot="1" x14ac:dyDescent="0.3">
      <c r="A77" s="547"/>
      <c r="B77" s="135" t="s">
        <v>336</v>
      </c>
      <c r="C77" s="236">
        <f t="shared" si="0"/>
        <v>1278.3</v>
      </c>
      <c r="D77" s="236">
        <f t="shared" si="1"/>
        <v>1704.4</v>
      </c>
      <c r="E77" s="236">
        <f t="shared" si="2"/>
        <v>2130.5</v>
      </c>
      <c r="F77" s="236">
        <f t="shared" si="3"/>
        <v>2556.6</v>
      </c>
      <c r="G77" s="236">
        <f t="shared" si="4"/>
        <v>2982.7</v>
      </c>
      <c r="H77" s="236">
        <f t="shared" si="18"/>
        <v>3408.8</v>
      </c>
      <c r="I77" s="236">
        <f t="shared" si="5"/>
        <v>3834.9</v>
      </c>
      <c r="J77" s="131">
        <v>4261</v>
      </c>
      <c r="K77" s="236">
        <f t="shared" si="6"/>
        <v>4687.1000000000004</v>
      </c>
      <c r="L77" s="236">
        <f t="shared" si="7"/>
        <v>5113.2</v>
      </c>
      <c r="M77" s="236">
        <f t="shared" si="8"/>
        <v>5539.3</v>
      </c>
      <c r="N77" s="236">
        <f t="shared" si="9"/>
        <v>5965.4</v>
      </c>
      <c r="O77" s="236">
        <f t="shared" si="10"/>
        <v>6391.5</v>
      </c>
      <c r="P77" s="236">
        <f t="shared" si="47"/>
        <v>6817.6</v>
      </c>
      <c r="Q77" s="236">
        <f t="shared" si="48"/>
        <v>7243.7</v>
      </c>
      <c r="R77" s="236">
        <f t="shared" si="49"/>
        <v>7669.8</v>
      </c>
      <c r="S77" s="236">
        <f t="shared" si="40"/>
        <v>8095.9</v>
      </c>
      <c r="T77" s="236">
        <f t="shared" si="41"/>
        <v>8522</v>
      </c>
      <c r="U77" s="236">
        <f t="shared" si="42"/>
        <v>8948.1</v>
      </c>
      <c r="V77" s="236">
        <f t="shared" si="43"/>
        <v>9374.2000000000007</v>
      </c>
      <c r="W77" s="236">
        <f t="shared" si="44"/>
        <v>9800.2999999999993</v>
      </c>
      <c r="X77" s="236">
        <f t="shared" si="45"/>
        <v>10226.4</v>
      </c>
      <c r="Y77" s="119">
        <f t="shared" si="46"/>
        <v>10652.5</v>
      </c>
      <c r="Z77" s="276" t="s">
        <v>530</v>
      </c>
      <c r="AA77" s="270" t="s">
        <v>531</v>
      </c>
    </row>
    <row r="78" spans="1:27" ht="16.5" thickBot="1" x14ac:dyDescent="0.3">
      <c r="A78" s="547"/>
      <c r="B78" s="135" t="s">
        <v>316</v>
      </c>
      <c r="C78" s="236">
        <f t="shared" si="0"/>
        <v>1278.3</v>
      </c>
      <c r="D78" s="236">
        <f t="shared" si="1"/>
        <v>1704.4</v>
      </c>
      <c r="E78" s="236">
        <f t="shared" si="2"/>
        <v>2130.5</v>
      </c>
      <c r="F78" s="236">
        <f t="shared" si="3"/>
        <v>2556.6</v>
      </c>
      <c r="G78" s="236">
        <f t="shared" si="4"/>
        <v>2982.7</v>
      </c>
      <c r="H78" s="236">
        <f t="shared" si="18"/>
        <v>3408.8</v>
      </c>
      <c r="I78" s="236">
        <f t="shared" si="5"/>
        <v>3834.9</v>
      </c>
      <c r="J78" s="131">
        <v>4261</v>
      </c>
      <c r="K78" s="236">
        <f t="shared" si="6"/>
        <v>4687.1000000000004</v>
      </c>
      <c r="L78" s="236">
        <f t="shared" si="7"/>
        <v>5113.2</v>
      </c>
      <c r="M78" s="236">
        <f t="shared" si="8"/>
        <v>5539.3</v>
      </c>
      <c r="N78" s="236">
        <f t="shared" si="9"/>
        <v>5965.4</v>
      </c>
      <c r="O78" s="236">
        <f t="shared" si="10"/>
        <v>6391.5</v>
      </c>
      <c r="P78" s="236">
        <f t="shared" si="47"/>
        <v>6817.6</v>
      </c>
      <c r="Q78" s="236">
        <f t="shared" si="48"/>
        <v>7243.7</v>
      </c>
      <c r="R78" s="236">
        <f t="shared" si="49"/>
        <v>7669.8</v>
      </c>
      <c r="S78" s="236">
        <f t="shared" si="40"/>
        <v>8095.9</v>
      </c>
      <c r="T78" s="236">
        <f t="shared" si="41"/>
        <v>8522</v>
      </c>
      <c r="U78" s="236">
        <f t="shared" si="42"/>
        <v>8948.1</v>
      </c>
      <c r="V78" s="236">
        <f t="shared" si="43"/>
        <v>9374.2000000000007</v>
      </c>
      <c r="W78" s="236">
        <f t="shared" si="44"/>
        <v>9800.2999999999993</v>
      </c>
      <c r="X78" s="236">
        <f t="shared" si="45"/>
        <v>10226.4</v>
      </c>
      <c r="Y78" s="119">
        <f t="shared" si="46"/>
        <v>10652.5</v>
      </c>
      <c r="Z78" s="276" t="s">
        <v>530</v>
      </c>
      <c r="AA78" s="270" t="s">
        <v>531</v>
      </c>
    </row>
    <row r="79" spans="1:27" ht="16.5" thickBot="1" x14ac:dyDescent="0.3">
      <c r="A79" s="547"/>
      <c r="B79" s="135" t="s">
        <v>490</v>
      </c>
      <c r="C79" s="236">
        <f t="shared" si="0"/>
        <v>1278.3</v>
      </c>
      <c r="D79" s="236">
        <f t="shared" si="1"/>
        <v>1704.4</v>
      </c>
      <c r="E79" s="236">
        <f t="shared" si="2"/>
        <v>2130.5</v>
      </c>
      <c r="F79" s="236">
        <f t="shared" si="3"/>
        <v>2556.6</v>
      </c>
      <c r="G79" s="236">
        <f t="shared" si="4"/>
        <v>2982.7</v>
      </c>
      <c r="H79" s="236">
        <f t="shared" si="18"/>
        <v>3408.8</v>
      </c>
      <c r="I79" s="236">
        <f t="shared" si="5"/>
        <v>3834.9</v>
      </c>
      <c r="J79" s="131">
        <v>4261</v>
      </c>
      <c r="K79" s="236">
        <f t="shared" si="6"/>
        <v>4687.1000000000004</v>
      </c>
      <c r="L79" s="236">
        <f t="shared" si="7"/>
        <v>5113.2</v>
      </c>
      <c r="M79" s="236">
        <f t="shared" si="8"/>
        <v>5539.3</v>
      </c>
      <c r="N79" s="236">
        <f t="shared" si="9"/>
        <v>5965.4</v>
      </c>
      <c r="O79" s="236">
        <f t="shared" si="10"/>
        <v>6391.5</v>
      </c>
      <c r="P79" s="236">
        <f t="shared" si="47"/>
        <v>6817.6</v>
      </c>
      <c r="Q79" s="236">
        <f t="shared" si="48"/>
        <v>7243.7</v>
      </c>
      <c r="R79" s="236">
        <f t="shared" si="49"/>
        <v>7669.8</v>
      </c>
      <c r="S79" s="236">
        <f t="shared" si="40"/>
        <v>8095.9</v>
      </c>
      <c r="T79" s="236">
        <f t="shared" si="41"/>
        <v>8522</v>
      </c>
      <c r="U79" s="236">
        <f t="shared" si="42"/>
        <v>8948.1</v>
      </c>
      <c r="V79" s="236">
        <f t="shared" si="43"/>
        <v>9374.2000000000007</v>
      </c>
      <c r="W79" s="236">
        <f t="shared" si="44"/>
        <v>9800.2999999999993</v>
      </c>
      <c r="X79" s="236">
        <f t="shared" si="45"/>
        <v>10226.4</v>
      </c>
      <c r="Y79" s="119">
        <f t="shared" si="46"/>
        <v>10652.5</v>
      </c>
      <c r="Z79" s="276" t="s">
        <v>519</v>
      </c>
      <c r="AA79" s="270" t="s">
        <v>520</v>
      </c>
    </row>
    <row r="80" spans="1:27" ht="16.5" thickBot="1" x14ac:dyDescent="0.3">
      <c r="A80" s="547"/>
      <c r="B80" s="168" t="s">
        <v>516</v>
      </c>
      <c r="C80" s="236">
        <f t="shared" si="0"/>
        <v>1278.3</v>
      </c>
      <c r="D80" s="236">
        <f t="shared" si="1"/>
        <v>1704.4</v>
      </c>
      <c r="E80" s="236">
        <f t="shared" si="2"/>
        <v>2130.5</v>
      </c>
      <c r="F80" s="236">
        <f t="shared" si="3"/>
        <v>2556.6</v>
      </c>
      <c r="G80" s="236">
        <f t="shared" si="4"/>
        <v>2982.7</v>
      </c>
      <c r="H80" s="236">
        <f t="shared" ref="H80:H89" si="50">J80*0.8</f>
        <v>3408.8</v>
      </c>
      <c r="I80" s="236">
        <f t="shared" si="5"/>
        <v>3834.9</v>
      </c>
      <c r="J80" s="131">
        <v>4261</v>
      </c>
      <c r="K80" s="236">
        <f t="shared" si="6"/>
        <v>4687.1000000000004</v>
      </c>
      <c r="L80" s="236">
        <f t="shared" si="7"/>
        <v>5113.2</v>
      </c>
      <c r="M80" s="236">
        <f t="shared" si="8"/>
        <v>5539.3</v>
      </c>
      <c r="N80" s="236">
        <f t="shared" si="9"/>
        <v>5965.4</v>
      </c>
      <c r="O80" s="236">
        <f t="shared" si="10"/>
        <v>6391.5</v>
      </c>
      <c r="P80" s="236">
        <f t="shared" si="47"/>
        <v>6817.6</v>
      </c>
      <c r="Q80" s="236">
        <f t="shared" si="48"/>
        <v>7243.7</v>
      </c>
      <c r="R80" s="236">
        <f t="shared" si="49"/>
        <v>7669.8</v>
      </c>
      <c r="S80" s="236">
        <f t="shared" si="40"/>
        <v>8095.9</v>
      </c>
      <c r="T80" s="236">
        <f t="shared" si="41"/>
        <v>8522</v>
      </c>
      <c r="U80" s="236">
        <f t="shared" si="42"/>
        <v>8948.1</v>
      </c>
      <c r="V80" s="236">
        <f t="shared" si="43"/>
        <v>9374.2000000000007</v>
      </c>
      <c r="W80" s="236">
        <f t="shared" si="44"/>
        <v>9800.2999999999993</v>
      </c>
      <c r="X80" s="236">
        <f t="shared" si="45"/>
        <v>10226.4</v>
      </c>
      <c r="Y80" s="119">
        <f t="shared" si="46"/>
        <v>10652.5</v>
      </c>
      <c r="Z80" s="276" t="s">
        <v>533</v>
      </c>
      <c r="AA80" s="270" t="s">
        <v>534</v>
      </c>
    </row>
    <row r="81" spans="1:27" ht="15.75" x14ac:dyDescent="0.25">
      <c r="A81" s="547"/>
      <c r="B81" s="135" t="s">
        <v>337</v>
      </c>
      <c r="C81" s="236">
        <f t="shared" si="0"/>
        <v>1278.3</v>
      </c>
      <c r="D81" s="236">
        <f t="shared" si="1"/>
        <v>1704.4</v>
      </c>
      <c r="E81" s="236">
        <f t="shared" si="2"/>
        <v>2130.5</v>
      </c>
      <c r="F81" s="236">
        <f t="shared" si="3"/>
        <v>2556.6</v>
      </c>
      <c r="G81" s="236">
        <f t="shared" si="4"/>
        <v>2982.7</v>
      </c>
      <c r="H81" s="236">
        <f t="shared" si="50"/>
        <v>3408.8</v>
      </c>
      <c r="I81" s="236">
        <f t="shared" si="5"/>
        <v>3834.9</v>
      </c>
      <c r="J81" s="131">
        <v>4261</v>
      </c>
      <c r="K81" s="236">
        <f t="shared" si="6"/>
        <v>4687.1000000000004</v>
      </c>
      <c r="L81" s="236">
        <f t="shared" si="7"/>
        <v>5113.2</v>
      </c>
      <c r="M81" s="236">
        <f t="shared" si="8"/>
        <v>5539.3</v>
      </c>
      <c r="N81" s="236">
        <f t="shared" si="9"/>
        <v>5965.4</v>
      </c>
      <c r="O81" s="236">
        <f t="shared" si="10"/>
        <v>6391.5</v>
      </c>
      <c r="P81" s="236">
        <f t="shared" si="47"/>
        <v>6817.6</v>
      </c>
      <c r="Q81" s="236">
        <f t="shared" si="48"/>
        <v>7243.7</v>
      </c>
      <c r="R81" s="236">
        <f t="shared" si="49"/>
        <v>7669.8</v>
      </c>
      <c r="S81" s="236">
        <f t="shared" si="40"/>
        <v>8095.9</v>
      </c>
      <c r="T81" s="236">
        <f t="shared" si="41"/>
        <v>8522</v>
      </c>
      <c r="U81" s="236">
        <f t="shared" si="42"/>
        <v>8948.1</v>
      </c>
      <c r="V81" s="236">
        <f t="shared" si="43"/>
        <v>9374.2000000000007</v>
      </c>
      <c r="W81" s="236">
        <f t="shared" si="44"/>
        <v>9800.2999999999993</v>
      </c>
      <c r="X81" s="236">
        <f t="shared" si="45"/>
        <v>10226.4</v>
      </c>
      <c r="Y81" s="119">
        <f t="shared" si="46"/>
        <v>10652.5</v>
      </c>
      <c r="Z81" s="276" t="s">
        <v>519</v>
      </c>
      <c r="AA81" s="270" t="s">
        <v>520</v>
      </c>
    </row>
    <row r="82" spans="1:27" ht="32.25" thickBot="1" x14ac:dyDescent="0.3">
      <c r="A82" s="548"/>
      <c r="B82" s="142" t="s">
        <v>566</v>
      </c>
      <c r="C82" s="138">
        <f t="shared" si="0"/>
        <v>1022.4</v>
      </c>
      <c r="D82" s="138">
        <f t="shared" si="1"/>
        <v>1363.2</v>
      </c>
      <c r="E82" s="138">
        <f t="shared" si="2"/>
        <v>1704</v>
      </c>
      <c r="F82" s="138">
        <f t="shared" si="3"/>
        <v>2044.8</v>
      </c>
      <c r="G82" s="138">
        <f t="shared" si="4"/>
        <v>2385.6</v>
      </c>
      <c r="H82" s="138">
        <f t="shared" si="50"/>
        <v>2726.4</v>
      </c>
      <c r="I82" s="138">
        <f t="shared" si="5"/>
        <v>3067.2000000000003</v>
      </c>
      <c r="J82" s="138">
        <v>3408</v>
      </c>
      <c r="K82" s="138">
        <f t="shared" si="6"/>
        <v>3748.8</v>
      </c>
      <c r="L82" s="138">
        <f t="shared" si="7"/>
        <v>4089.6</v>
      </c>
      <c r="M82" s="138">
        <f t="shared" si="8"/>
        <v>4430.4000000000005</v>
      </c>
      <c r="N82" s="138">
        <f t="shared" si="9"/>
        <v>4771.2</v>
      </c>
      <c r="O82" s="138">
        <f t="shared" si="10"/>
        <v>5112</v>
      </c>
      <c r="P82" s="138">
        <f t="shared" si="37"/>
        <v>5452.8</v>
      </c>
      <c r="Q82" s="138">
        <f t="shared" si="38"/>
        <v>5793.5999999999995</v>
      </c>
      <c r="R82" s="138">
        <f t="shared" si="39"/>
        <v>6134.4000000000005</v>
      </c>
      <c r="S82" s="138">
        <f t="shared" si="40"/>
        <v>6475.2</v>
      </c>
      <c r="T82" s="138">
        <f t="shared" si="41"/>
        <v>6816</v>
      </c>
      <c r="U82" s="138">
        <f t="shared" si="42"/>
        <v>7156.8</v>
      </c>
      <c r="V82" s="138">
        <f t="shared" si="43"/>
        <v>7497.6</v>
      </c>
      <c r="W82" s="138">
        <f t="shared" si="44"/>
        <v>7838.4</v>
      </c>
      <c r="X82" s="138">
        <f t="shared" si="45"/>
        <v>8179.2</v>
      </c>
      <c r="Y82" s="139">
        <f t="shared" si="46"/>
        <v>8520</v>
      </c>
      <c r="Z82" s="277" t="s">
        <v>80</v>
      </c>
      <c r="AA82" s="271" t="s">
        <v>520</v>
      </c>
    </row>
    <row r="83" spans="1:27" ht="31.5" x14ac:dyDescent="0.25">
      <c r="A83" s="636">
        <v>7</v>
      </c>
      <c r="B83" s="164" t="s">
        <v>338</v>
      </c>
      <c r="C83" s="131">
        <f t="shared" si="0"/>
        <v>1332.6</v>
      </c>
      <c r="D83" s="131">
        <f t="shared" si="1"/>
        <v>1776.8000000000002</v>
      </c>
      <c r="E83" s="131">
        <f t="shared" si="2"/>
        <v>2221</v>
      </c>
      <c r="F83" s="131">
        <f t="shared" si="3"/>
        <v>2665.2</v>
      </c>
      <c r="G83" s="131">
        <f t="shared" si="4"/>
        <v>3109.3999999999996</v>
      </c>
      <c r="H83" s="131">
        <f t="shared" si="50"/>
        <v>3553.6000000000004</v>
      </c>
      <c r="I83" s="131">
        <f t="shared" si="5"/>
        <v>3997.8</v>
      </c>
      <c r="J83" s="131">
        <v>4442</v>
      </c>
      <c r="K83" s="131">
        <f t="shared" si="6"/>
        <v>4886.2000000000007</v>
      </c>
      <c r="L83" s="131">
        <f t="shared" si="7"/>
        <v>5330.4</v>
      </c>
      <c r="M83" s="131">
        <f t="shared" si="8"/>
        <v>5774.6</v>
      </c>
      <c r="N83" s="131">
        <f t="shared" si="9"/>
        <v>6218.7999999999993</v>
      </c>
      <c r="O83" s="131">
        <f t="shared" si="10"/>
        <v>6663</v>
      </c>
      <c r="P83" s="131">
        <f t="shared" si="37"/>
        <v>7107.2000000000007</v>
      </c>
      <c r="Q83" s="131">
        <f t="shared" si="38"/>
        <v>7551.4</v>
      </c>
      <c r="R83" s="131">
        <f t="shared" si="39"/>
        <v>7995.6</v>
      </c>
      <c r="S83" s="131">
        <f t="shared" si="40"/>
        <v>8439.7999999999993</v>
      </c>
      <c r="T83" s="131">
        <f t="shared" si="41"/>
        <v>8884</v>
      </c>
      <c r="U83" s="131">
        <f t="shared" si="42"/>
        <v>9328.2000000000007</v>
      </c>
      <c r="V83" s="131">
        <f t="shared" si="43"/>
        <v>9772.4000000000015</v>
      </c>
      <c r="W83" s="131">
        <f>J83*2.3</f>
        <v>10216.599999999999</v>
      </c>
      <c r="X83" s="131">
        <f t="shared" si="45"/>
        <v>10660.8</v>
      </c>
      <c r="Y83" s="132">
        <f t="shared" si="46"/>
        <v>11105</v>
      </c>
      <c r="Z83" s="275" t="s">
        <v>465</v>
      </c>
      <c r="AA83" s="269" t="s">
        <v>523</v>
      </c>
    </row>
    <row r="84" spans="1:27" ht="31.5" x14ac:dyDescent="0.25">
      <c r="A84" s="554"/>
      <c r="B84" s="168" t="s">
        <v>339</v>
      </c>
      <c r="C84" s="236">
        <f t="shared" si="0"/>
        <v>1332.6</v>
      </c>
      <c r="D84" s="236">
        <f t="shared" si="1"/>
        <v>1776.8000000000002</v>
      </c>
      <c r="E84" s="236">
        <f t="shared" si="2"/>
        <v>2221</v>
      </c>
      <c r="F84" s="236">
        <f t="shared" si="3"/>
        <v>2665.2</v>
      </c>
      <c r="G84" s="236">
        <f t="shared" si="4"/>
        <v>3109.3999999999996</v>
      </c>
      <c r="H84" s="236">
        <f t="shared" si="50"/>
        <v>3553.6000000000004</v>
      </c>
      <c r="I84" s="236">
        <f t="shared" si="5"/>
        <v>3997.8</v>
      </c>
      <c r="J84" s="236">
        <v>4442</v>
      </c>
      <c r="K84" s="236">
        <f t="shared" si="6"/>
        <v>4886.2000000000007</v>
      </c>
      <c r="L84" s="236">
        <f t="shared" si="7"/>
        <v>5330.4</v>
      </c>
      <c r="M84" s="236">
        <f t="shared" si="8"/>
        <v>5774.6</v>
      </c>
      <c r="N84" s="236">
        <f t="shared" si="9"/>
        <v>6218.7999999999993</v>
      </c>
      <c r="O84" s="236">
        <f t="shared" si="10"/>
        <v>6663</v>
      </c>
      <c r="P84" s="236">
        <f t="shared" si="37"/>
        <v>7107.2000000000007</v>
      </c>
      <c r="Q84" s="236">
        <f t="shared" si="38"/>
        <v>7551.4</v>
      </c>
      <c r="R84" s="236">
        <f t="shared" si="39"/>
        <v>7995.6</v>
      </c>
      <c r="S84" s="236">
        <f t="shared" si="40"/>
        <v>8439.7999999999993</v>
      </c>
      <c r="T84" s="236">
        <f t="shared" si="41"/>
        <v>8884</v>
      </c>
      <c r="U84" s="236">
        <f t="shared" si="42"/>
        <v>9328.2000000000007</v>
      </c>
      <c r="V84" s="236">
        <f t="shared" si="43"/>
        <v>9772.4000000000015</v>
      </c>
      <c r="W84" s="236">
        <f t="shared" si="44"/>
        <v>10216.599999999999</v>
      </c>
      <c r="X84" s="236">
        <f t="shared" si="45"/>
        <v>10660.8</v>
      </c>
      <c r="Y84" s="119">
        <f t="shared" si="46"/>
        <v>11105</v>
      </c>
      <c r="Z84" s="276" t="s">
        <v>465</v>
      </c>
      <c r="AA84" s="270" t="s">
        <v>541</v>
      </c>
    </row>
    <row r="85" spans="1:27" ht="15.75" x14ac:dyDescent="0.25">
      <c r="A85" s="554"/>
      <c r="B85" s="168" t="s">
        <v>320</v>
      </c>
      <c r="C85" s="236">
        <f t="shared" si="0"/>
        <v>1665.8999999999999</v>
      </c>
      <c r="D85" s="236">
        <f t="shared" si="1"/>
        <v>2221.2000000000003</v>
      </c>
      <c r="E85" s="236">
        <f t="shared" si="2"/>
        <v>2776.5</v>
      </c>
      <c r="F85" s="236">
        <f t="shared" si="3"/>
        <v>3331.7999999999997</v>
      </c>
      <c r="G85" s="236">
        <f t="shared" si="4"/>
        <v>3887.1</v>
      </c>
      <c r="H85" s="236">
        <f t="shared" si="50"/>
        <v>4442.4000000000005</v>
      </c>
      <c r="I85" s="236">
        <f t="shared" si="5"/>
        <v>4997.7</v>
      </c>
      <c r="J85" s="236">
        <v>5553</v>
      </c>
      <c r="K85" s="236">
        <f t="shared" si="6"/>
        <v>6108.3</v>
      </c>
      <c r="L85" s="236">
        <f t="shared" si="7"/>
        <v>6663.5999999999995</v>
      </c>
      <c r="M85" s="236">
        <f t="shared" si="8"/>
        <v>7218.9000000000005</v>
      </c>
      <c r="N85" s="236">
        <f t="shared" si="9"/>
        <v>7774.2</v>
      </c>
      <c r="O85" s="236">
        <f t="shared" si="10"/>
        <v>8329.5</v>
      </c>
      <c r="P85" s="236">
        <f t="shared" si="37"/>
        <v>8884.8000000000011</v>
      </c>
      <c r="Q85" s="236">
        <f t="shared" si="38"/>
        <v>9440.1</v>
      </c>
      <c r="R85" s="236">
        <f t="shared" si="39"/>
        <v>9995.4</v>
      </c>
      <c r="S85" s="236">
        <f t="shared" si="40"/>
        <v>10550.699999999999</v>
      </c>
      <c r="T85" s="236">
        <f t="shared" si="41"/>
        <v>11106</v>
      </c>
      <c r="U85" s="236">
        <f t="shared" si="42"/>
        <v>11661.300000000001</v>
      </c>
      <c r="V85" s="236">
        <f t="shared" si="43"/>
        <v>12216.6</v>
      </c>
      <c r="W85" s="236">
        <f t="shared" si="44"/>
        <v>12771.9</v>
      </c>
      <c r="X85" s="236">
        <f t="shared" si="45"/>
        <v>13327.199999999999</v>
      </c>
      <c r="Y85" s="119">
        <f t="shared" si="46"/>
        <v>13882.5</v>
      </c>
      <c r="Z85" s="276" t="s">
        <v>522</v>
      </c>
      <c r="AA85" s="270" t="s">
        <v>523</v>
      </c>
    </row>
    <row r="86" spans="1:27" ht="31.5" x14ac:dyDescent="0.25">
      <c r="A86" s="554"/>
      <c r="B86" s="168" t="s">
        <v>517</v>
      </c>
      <c r="C86" s="236">
        <f t="shared" si="0"/>
        <v>1332.6</v>
      </c>
      <c r="D86" s="236">
        <f t="shared" si="1"/>
        <v>1776.8000000000002</v>
      </c>
      <c r="E86" s="236">
        <f t="shared" si="2"/>
        <v>2221</v>
      </c>
      <c r="F86" s="236">
        <f t="shared" si="3"/>
        <v>2665.2</v>
      </c>
      <c r="G86" s="236">
        <f t="shared" si="4"/>
        <v>3109.3999999999996</v>
      </c>
      <c r="H86" s="236">
        <f t="shared" si="50"/>
        <v>3553.6000000000004</v>
      </c>
      <c r="I86" s="236">
        <f t="shared" si="5"/>
        <v>3997.8</v>
      </c>
      <c r="J86" s="236">
        <v>4442</v>
      </c>
      <c r="K86" s="236">
        <f t="shared" si="6"/>
        <v>4886.2000000000007</v>
      </c>
      <c r="L86" s="236">
        <f t="shared" si="7"/>
        <v>5330.4</v>
      </c>
      <c r="M86" s="236">
        <f t="shared" si="8"/>
        <v>5774.6</v>
      </c>
      <c r="N86" s="236">
        <f t="shared" si="9"/>
        <v>6218.7999999999993</v>
      </c>
      <c r="O86" s="236">
        <f t="shared" si="10"/>
        <v>6663</v>
      </c>
      <c r="P86" s="236">
        <f t="shared" si="37"/>
        <v>7107.2000000000007</v>
      </c>
      <c r="Q86" s="236">
        <f t="shared" si="38"/>
        <v>7551.4</v>
      </c>
      <c r="R86" s="236">
        <f t="shared" si="39"/>
        <v>7995.6</v>
      </c>
      <c r="S86" s="236">
        <f t="shared" si="40"/>
        <v>8439.7999999999993</v>
      </c>
      <c r="T86" s="236">
        <f t="shared" si="41"/>
        <v>8884</v>
      </c>
      <c r="U86" s="236">
        <f t="shared" si="42"/>
        <v>9328.2000000000007</v>
      </c>
      <c r="V86" s="236">
        <f t="shared" si="43"/>
        <v>9772.4000000000015</v>
      </c>
      <c r="W86" s="236">
        <f>J86*2.3</f>
        <v>10216.599999999999</v>
      </c>
      <c r="X86" s="236">
        <f t="shared" si="45"/>
        <v>10660.8</v>
      </c>
      <c r="Y86" s="119">
        <f t="shared" si="46"/>
        <v>11105</v>
      </c>
      <c r="Z86" s="276" t="s">
        <v>80</v>
      </c>
      <c r="AA86" s="270" t="s">
        <v>534</v>
      </c>
    </row>
    <row r="87" spans="1:27" ht="32.25" thickBot="1" x14ac:dyDescent="0.3">
      <c r="A87" s="637"/>
      <c r="B87" s="170" t="s">
        <v>518</v>
      </c>
      <c r="C87" s="138">
        <f t="shared" si="0"/>
        <v>1332.6</v>
      </c>
      <c r="D87" s="138">
        <f t="shared" si="1"/>
        <v>1776.8000000000002</v>
      </c>
      <c r="E87" s="138">
        <f t="shared" si="2"/>
        <v>2221</v>
      </c>
      <c r="F87" s="138">
        <f t="shared" si="3"/>
        <v>2665.2</v>
      </c>
      <c r="G87" s="138">
        <f t="shared" si="4"/>
        <v>3109.3999999999996</v>
      </c>
      <c r="H87" s="138">
        <f t="shared" si="50"/>
        <v>3553.6000000000004</v>
      </c>
      <c r="I87" s="138">
        <f t="shared" si="5"/>
        <v>3997.8</v>
      </c>
      <c r="J87" s="138">
        <v>4442</v>
      </c>
      <c r="K87" s="138">
        <f t="shared" si="6"/>
        <v>4886.2000000000007</v>
      </c>
      <c r="L87" s="138">
        <f t="shared" si="7"/>
        <v>5330.4</v>
      </c>
      <c r="M87" s="138">
        <f t="shared" si="8"/>
        <v>5774.6</v>
      </c>
      <c r="N87" s="138">
        <f t="shared" si="9"/>
        <v>6218.7999999999993</v>
      </c>
      <c r="O87" s="138">
        <f t="shared" si="10"/>
        <v>6663</v>
      </c>
      <c r="P87" s="138">
        <f t="shared" si="37"/>
        <v>7107.2000000000007</v>
      </c>
      <c r="Q87" s="138">
        <f t="shared" si="38"/>
        <v>7551.4</v>
      </c>
      <c r="R87" s="138">
        <f t="shared" si="39"/>
        <v>7995.6</v>
      </c>
      <c r="S87" s="138">
        <f t="shared" si="40"/>
        <v>8439.7999999999993</v>
      </c>
      <c r="T87" s="138">
        <f t="shared" si="41"/>
        <v>8884</v>
      </c>
      <c r="U87" s="138">
        <f t="shared" si="42"/>
        <v>9328.2000000000007</v>
      </c>
      <c r="V87" s="138">
        <f t="shared" si="43"/>
        <v>9772.4000000000015</v>
      </c>
      <c r="W87" s="138">
        <f t="shared" si="44"/>
        <v>10216.599999999999</v>
      </c>
      <c r="X87" s="138">
        <f>J87*2.4</f>
        <v>10660.8</v>
      </c>
      <c r="Y87" s="139">
        <f t="shared" si="46"/>
        <v>11105</v>
      </c>
      <c r="Z87" s="277" t="s">
        <v>465</v>
      </c>
      <c r="AA87" s="271" t="s">
        <v>534</v>
      </c>
    </row>
    <row r="88" spans="1:27" ht="31.5" x14ac:dyDescent="0.25">
      <c r="A88" s="546">
        <v>8</v>
      </c>
      <c r="B88" s="164" t="s">
        <v>341</v>
      </c>
      <c r="C88" s="131">
        <f t="shared" si="0"/>
        <v>1606.5</v>
      </c>
      <c r="D88" s="131">
        <f t="shared" si="1"/>
        <v>2142</v>
      </c>
      <c r="E88" s="131">
        <f t="shared" si="2"/>
        <v>2677.5</v>
      </c>
      <c r="F88" s="131">
        <f t="shared" si="3"/>
        <v>3213</v>
      </c>
      <c r="G88" s="131">
        <f t="shared" si="4"/>
        <v>3748.4999999999995</v>
      </c>
      <c r="H88" s="131">
        <f t="shared" si="50"/>
        <v>4284</v>
      </c>
      <c r="I88" s="131">
        <f t="shared" si="5"/>
        <v>4819.5</v>
      </c>
      <c r="J88" s="131">
        <v>5355</v>
      </c>
      <c r="K88" s="131">
        <f t="shared" si="6"/>
        <v>5890.5000000000009</v>
      </c>
      <c r="L88" s="131">
        <f t="shared" si="7"/>
        <v>6426</v>
      </c>
      <c r="M88" s="131">
        <f t="shared" si="8"/>
        <v>6961.5</v>
      </c>
      <c r="N88" s="131">
        <f t="shared" si="9"/>
        <v>7496.9999999999991</v>
      </c>
      <c r="O88" s="131">
        <f t="shared" si="10"/>
        <v>8032.5</v>
      </c>
      <c r="P88" s="131">
        <f t="shared" si="37"/>
        <v>8568</v>
      </c>
      <c r="Q88" s="131">
        <f t="shared" si="38"/>
        <v>9103.5</v>
      </c>
      <c r="R88" s="131">
        <f t="shared" si="39"/>
        <v>9639</v>
      </c>
      <c r="S88" s="131">
        <f t="shared" si="40"/>
        <v>10174.5</v>
      </c>
      <c r="T88" s="131">
        <f t="shared" si="41"/>
        <v>10710</v>
      </c>
      <c r="U88" s="131">
        <f t="shared" si="42"/>
        <v>11245.5</v>
      </c>
      <c r="V88" s="131">
        <f t="shared" si="43"/>
        <v>11781.000000000002</v>
      </c>
      <c r="W88" s="131">
        <f t="shared" si="44"/>
        <v>12316.499999999998</v>
      </c>
      <c r="X88" s="131">
        <f>J88*2.4</f>
        <v>12852</v>
      </c>
      <c r="Y88" s="132">
        <f t="shared" si="46"/>
        <v>13387.5</v>
      </c>
      <c r="Z88" s="275" t="s">
        <v>465</v>
      </c>
      <c r="AA88" s="269" t="s">
        <v>523</v>
      </c>
    </row>
    <row r="89" spans="1:27" ht="32.25" thickBot="1" x14ac:dyDescent="0.3">
      <c r="A89" s="548"/>
      <c r="B89" s="170" t="s">
        <v>494</v>
      </c>
      <c r="C89" s="138">
        <f t="shared" si="0"/>
        <v>1606.5</v>
      </c>
      <c r="D89" s="138">
        <f t="shared" si="1"/>
        <v>2142</v>
      </c>
      <c r="E89" s="138">
        <f t="shared" si="2"/>
        <v>2677.5</v>
      </c>
      <c r="F89" s="138">
        <f t="shared" si="3"/>
        <v>3213</v>
      </c>
      <c r="G89" s="138">
        <f t="shared" si="4"/>
        <v>3748.4999999999995</v>
      </c>
      <c r="H89" s="138">
        <f t="shared" si="50"/>
        <v>4284</v>
      </c>
      <c r="I89" s="138">
        <f t="shared" si="5"/>
        <v>4819.5</v>
      </c>
      <c r="J89" s="138">
        <v>5355</v>
      </c>
      <c r="K89" s="138">
        <f t="shared" si="6"/>
        <v>5890.5000000000009</v>
      </c>
      <c r="L89" s="138">
        <f t="shared" si="7"/>
        <v>6426</v>
      </c>
      <c r="M89" s="138">
        <f t="shared" si="8"/>
        <v>6961.5</v>
      </c>
      <c r="N89" s="138">
        <f t="shared" si="9"/>
        <v>7496.9999999999991</v>
      </c>
      <c r="O89" s="138">
        <f t="shared" si="10"/>
        <v>8032.5</v>
      </c>
      <c r="P89" s="138">
        <f t="shared" si="37"/>
        <v>8568</v>
      </c>
      <c r="Q89" s="138">
        <f t="shared" si="38"/>
        <v>9103.5</v>
      </c>
      <c r="R89" s="138">
        <f t="shared" si="39"/>
        <v>9639</v>
      </c>
      <c r="S89" s="138">
        <f t="shared" si="40"/>
        <v>10174.5</v>
      </c>
      <c r="T89" s="138">
        <f t="shared" si="41"/>
        <v>10710</v>
      </c>
      <c r="U89" s="138">
        <f t="shared" si="42"/>
        <v>11245.5</v>
      </c>
      <c r="V89" s="138">
        <f t="shared" si="43"/>
        <v>11781.000000000002</v>
      </c>
      <c r="W89" s="138">
        <f t="shared" si="44"/>
        <v>12316.499999999998</v>
      </c>
      <c r="X89" s="138">
        <f t="shared" si="45"/>
        <v>12852</v>
      </c>
      <c r="Y89" s="139">
        <f>J89*2.5</f>
        <v>13387.5</v>
      </c>
      <c r="Z89" s="277" t="s">
        <v>80</v>
      </c>
      <c r="AA89" s="271" t="s">
        <v>534</v>
      </c>
    </row>
    <row r="90" spans="1:27" ht="15.75" x14ac:dyDescent="0.25">
      <c r="A90" s="375"/>
      <c r="B90" s="386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87"/>
      <c r="AA90" s="387"/>
    </row>
    <row r="91" spans="1:27" x14ac:dyDescent="0.25">
      <c r="A91" s="375"/>
      <c r="B91" s="30" t="s">
        <v>602</v>
      </c>
      <c r="C91" s="41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87"/>
      <c r="AA91" s="387"/>
    </row>
    <row r="92" spans="1:27" ht="15.75" thickBot="1" x14ac:dyDescent="0.3">
      <c r="B92" s="30" t="s">
        <v>598</v>
      </c>
      <c r="C92" s="41"/>
    </row>
    <row r="93" spans="1:27" ht="21" x14ac:dyDescent="0.25">
      <c r="A93" s="12"/>
      <c r="B93" s="359" t="s">
        <v>561</v>
      </c>
      <c r="C93" s="360"/>
      <c r="D93" s="361"/>
      <c r="E93" s="361"/>
      <c r="F93" s="361"/>
      <c r="G93" s="361"/>
      <c r="H93" s="361"/>
      <c r="I93" s="344"/>
      <c r="J93" s="344"/>
      <c r="K93" s="300"/>
      <c r="L93" s="344"/>
      <c r="M93" s="344"/>
      <c r="N93" s="344"/>
      <c r="O93" s="344"/>
      <c r="P93" s="344"/>
      <c r="Q93" s="345"/>
    </row>
    <row r="94" spans="1:27" ht="18.75" x14ac:dyDescent="0.3">
      <c r="B94" s="356" t="s">
        <v>558</v>
      </c>
      <c r="C94" s="357"/>
      <c r="D94" s="358"/>
      <c r="E94" s="358"/>
      <c r="F94" s="358"/>
      <c r="G94" s="358" t="s">
        <v>560</v>
      </c>
      <c r="H94" s="362"/>
      <c r="I94" s="362"/>
      <c r="J94" s="362"/>
      <c r="K94" s="362"/>
      <c r="L94" s="362"/>
      <c r="M94" s="362"/>
      <c r="N94" s="248"/>
      <c r="O94" s="363"/>
      <c r="P94" s="248"/>
      <c r="Q94" s="363"/>
    </row>
    <row r="95" spans="1:27" ht="15.75" thickBot="1" x14ac:dyDescent="0.3">
      <c r="B95" s="364" t="s">
        <v>559</v>
      </c>
      <c r="C95" s="365"/>
      <c r="D95" s="366"/>
      <c r="E95" s="366"/>
      <c r="F95" s="366"/>
      <c r="G95" s="366"/>
      <c r="H95" s="366"/>
      <c r="I95" s="367"/>
      <c r="J95" s="367"/>
      <c r="K95" s="367"/>
      <c r="L95" s="367"/>
      <c r="M95" s="367"/>
      <c r="N95" s="367"/>
      <c r="O95" s="367"/>
      <c r="P95" s="367"/>
      <c r="Q95" s="368"/>
    </row>
    <row r="97" spans="1:17" ht="15.75" x14ac:dyDescent="0.25">
      <c r="A97" s="12"/>
      <c r="B97" s="247" t="s">
        <v>250</v>
      </c>
      <c r="C97" s="293" t="s">
        <v>251</v>
      </c>
      <c r="D97" s="294"/>
      <c r="E97" s="295"/>
      <c r="F97" s="291" t="s">
        <v>252</v>
      </c>
      <c r="G97" s="291"/>
      <c r="H97" s="291"/>
      <c r="I97" s="291"/>
      <c r="J97" s="290" t="s">
        <v>253</v>
      </c>
      <c r="K97" s="290"/>
      <c r="L97" s="290"/>
      <c r="M97" s="290"/>
      <c r="N97" s="287" t="s">
        <v>280</v>
      </c>
      <c r="O97" s="288"/>
      <c r="P97" s="288"/>
      <c r="Q97" s="289"/>
    </row>
    <row r="98" spans="1:17" ht="15.75" x14ac:dyDescent="0.25">
      <c r="A98" s="12"/>
      <c r="B98" s="247" t="s">
        <v>257</v>
      </c>
      <c r="C98" s="249" t="s">
        <v>258</v>
      </c>
      <c r="D98" s="250"/>
      <c r="E98" s="251"/>
      <c r="F98" s="247" t="s">
        <v>259</v>
      </c>
      <c r="G98" s="247"/>
      <c r="H98" s="247"/>
      <c r="I98" s="247"/>
      <c r="J98" s="247" t="s">
        <v>260</v>
      </c>
      <c r="K98" s="247"/>
      <c r="L98" s="247"/>
      <c r="M98" s="247"/>
      <c r="N98" s="243">
        <v>270</v>
      </c>
      <c r="O98" s="244"/>
      <c r="P98" s="244"/>
      <c r="Q98" s="245"/>
    </row>
    <row r="99" spans="1:17" ht="21" x14ac:dyDescent="0.35">
      <c r="A99" s="68" t="s">
        <v>16</v>
      </c>
    </row>
  </sheetData>
  <mergeCells count="48">
    <mergeCell ref="A1:V1"/>
    <mergeCell ref="Q2:R2"/>
    <mergeCell ref="B3:R3"/>
    <mergeCell ref="A4:A5"/>
    <mergeCell ref="B4:B5"/>
    <mergeCell ref="A76:A82"/>
    <mergeCell ref="A83:A87"/>
    <mergeCell ref="A88:A89"/>
    <mergeCell ref="Z29:Z30"/>
    <mergeCell ref="W53:W54"/>
    <mergeCell ref="V53:V54"/>
    <mergeCell ref="U53:U54"/>
    <mergeCell ref="T53:T54"/>
    <mergeCell ref="S53:S54"/>
    <mergeCell ref="R53:R54"/>
    <mergeCell ref="Q53:Q54"/>
    <mergeCell ref="P53:P54"/>
    <mergeCell ref="O53:O54"/>
    <mergeCell ref="N53:N54"/>
    <mergeCell ref="I53:I54"/>
    <mergeCell ref="A16:A32"/>
    <mergeCell ref="Z4:AA4"/>
    <mergeCell ref="A60:A75"/>
    <mergeCell ref="A7:A15"/>
    <mergeCell ref="B29:B30"/>
    <mergeCell ref="A33:A43"/>
    <mergeCell ref="A44:A56"/>
    <mergeCell ref="B53:B54"/>
    <mergeCell ref="Z58:AA58"/>
    <mergeCell ref="G53:G54"/>
    <mergeCell ref="F53:F54"/>
    <mergeCell ref="E53:E54"/>
    <mergeCell ref="C4:X4"/>
    <mergeCell ref="AA29:AA30"/>
    <mergeCell ref="Z53:Z54"/>
    <mergeCell ref="AA53:AA54"/>
    <mergeCell ref="A57:AA57"/>
    <mergeCell ref="C58:Y58"/>
    <mergeCell ref="B58:B59"/>
    <mergeCell ref="C53:C54"/>
    <mergeCell ref="M53:M54"/>
    <mergeCell ref="L53:L54"/>
    <mergeCell ref="K53:K54"/>
    <mergeCell ref="H53:H54"/>
    <mergeCell ref="D53:D54"/>
    <mergeCell ref="Y53:Y54"/>
    <mergeCell ref="X53:X54"/>
    <mergeCell ref="J53:J54"/>
  </mergeCells>
  <pageMargins left="0.25" right="0.25" top="0.75" bottom="0.75" header="0.3" footer="0.3"/>
  <pageSetup paperSize="9" scale="3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1"/>
  <sheetViews>
    <sheetView topLeftCell="A92" zoomScale="85" zoomScaleNormal="85" zoomScalePageLayoutView="85" workbookViewId="0">
      <selection activeCell="J90" sqref="J90"/>
    </sheetView>
  </sheetViews>
  <sheetFormatPr defaultRowHeight="15" x14ac:dyDescent="0.25"/>
  <cols>
    <col min="1" max="1" width="3.7109375" customWidth="1"/>
    <col min="2" max="2" width="37" customWidth="1"/>
  </cols>
  <sheetData>
    <row r="1" spans="1:33" ht="18" x14ac:dyDescent="0.25">
      <c r="A1" s="516" t="s">
        <v>277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</row>
    <row r="2" spans="1:33" ht="21" x14ac:dyDescent="0.35">
      <c r="O2" s="483"/>
      <c r="P2" s="483"/>
    </row>
    <row r="3" spans="1:33" ht="16.5" thickBot="1" x14ac:dyDescent="0.3">
      <c r="B3" s="643" t="s">
        <v>576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</row>
    <row r="4" spans="1:33" ht="25.5" customHeight="1" thickBot="1" x14ac:dyDescent="0.3">
      <c r="A4" s="557"/>
      <c r="B4" s="521" t="s">
        <v>1</v>
      </c>
      <c r="C4" s="639" t="s">
        <v>2</v>
      </c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2"/>
      <c r="AE4" s="580" t="s">
        <v>547</v>
      </c>
      <c r="AF4" s="581"/>
    </row>
    <row r="5" spans="1:33" ht="26.25" thickBot="1" x14ac:dyDescent="0.3">
      <c r="A5" s="558"/>
      <c r="B5" s="522"/>
      <c r="C5" s="280">
        <v>0.3</v>
      </c>
      <c r="D5" s="230">
        <v>0.4</v>
      </c>
      <c r="E5" s="230">
        <v>0.5</v>
      </c>
      <c r="F5" s="230">
        <v>0.6</v>
      </c>
      <c r="G5" s="230">
        <v>0.7</v>
      </c>
      <c r="H5" s="230">
        <v>0.8</v>
      </c>
      <c r="I5" s="230">
        <v>0.9</v>
      </c>
      <c r="J5" s="230">
        <v>1</v>
      </c>
      <c r="K5" s="230">
        <v>1.1000000000000001</v>
      </c>
      <c r="L5" s="230">
        <v>1.2</v>
      </c>
      <c r="M5" s="230">
        <v>1.3</v>
      </c>
      <c r="N5" s="230">
        <v>1.4</v>
      </c>
      <c r="O5" s="230">
        <v>1.5</v>
      </c>
      <c r="P5" s="230">
        <v>1.6</v>
      </c>
      <c r="Q5" s="230">
        <v>1.7</v>
      </c>
      <c r="R5" s="230">
        <v>1.8</v>
      </c>
      <c r="S5" s="230">
        <v>1.9</v>
      </c>
      <c r="T5" s="230">
        <v>2</v>
      </c>
      <c r="U5" s="230">
        <v>2.1</v>
      </c>
      <c r="V5" s="230">
        <v>2.2000000000000002</v>
      </c>
      <c r="W5" s="230">
        <v>2.2999999999999998</v>
      </c>
      <c r="X5" s="230">
        <v>2.4</v>
      </c>
      <c r="Y5" s="231">
        <v>2.5</v>
      </c>
      <c r="Z5" s="231">
        <v>2.6</v>
      </c>
      <c r="AA5" s="231">
        <v>2.7</v>
      </c>
      <c r="AB5" s="231">
        <v>2.8</v>
      </c>
      <c r="AC5" s="231">
        <v>2.9</v>
      </c>
      <c r="AD5" s="231">
        <v>3</v>
      </c>
      <c r="AE5" s="273" t="s">
        <v>463</v>
      </c>
      <c r="AF5" s="266" t="s">
        <v>548</v>
      </c>
      <c r="AG5" s="381"/>
    </row>
    <row r="6" spans="1:33" ht="32.25" thickBot="1" x14ac:dyDescent="0.3">
      <c r="A6" s="267">
        <v>0</v>
      </c>
      <c r="B6" s="223" t="s">
        <v>543</v>
      </c>
      <c r="C6" s="149">
        <f>J6*0.3</f>
        <v>547.5</v>
      </c>
      <c r="D6" s="149">
        <f>J6*0.4</f>
        <v>730</v>
      </c>
      <c r="E6" s="149">
        <f>J6*0.5</f>
        <v>912.5</v>
      </c>
      <c r="F6" s="149">
        <f>J6*0.6</f>
        <v>1095</v>
      </c>
      <c r="G6" s="149">
        <f>J6*0.7</f>
        <v>1277.5</v>
      </c>
      <c r="H6" s="149">
        <f>J6*0.8</f>
        <v>1460</v>
      </c>
      <c r="I6" s="149">
        <v>1529</v>
      </c>
      <c r="J6" s="378">
        <v>1825</v>
      </c>
      <c r="K6" s="149">
        <f>J6*1.1</f>
        <v>2007.5000000000002</v>
      </c>
      <c r="L6" s="149">
        <f>J6*1.2</f>
        <v>2190</v>
      </c>
      <c r="M6" s="149">
        <f>J6*1.3</f>
        <v>2372.5</v>
      </c>
      <c r="N6" s="149">
        <f>J6*1.4</f>
        <v>2555</v>
      </c>
      <c r="O6" s="149">
        <f>J6*1.5</f>
        <v>2737.5</v>
      </c>
      <c r="P6" s="149">
        <f>J6*1.6</f>
        <v>2920</v>
      </c>
      <c r="Q6" s="149">
        <f>J6*1.7</f>
        <v>3102.5</v>
      </c>
      <c r="R6" s="149">
        <f>J6*1.8</f>
        <v>3285</v>
      </c>
      <c r="S6" s="149">
        <f>J6*1.9</f>
        <v>3467.5</v>
      </c>
      <c r="T6" s="149">
        <f>J6*2</f>
        <v>3650</v>
      </c>
      <c r="U6" s="149">
        <f>J6*2.1</f>
        <v>3832.5</v>
      </c>
      <c r="V6" s="149">
        <f>J6*2.2</f>
        <v>4015.0000000000005</v>
      </c>
      <c r="W6" s="149">
        <f>J6*2.3</f>
        <v>4197.5</v>
      </c>
      <c r="X6" s="149">
        <f>J6*2.4</f>
        <v>4380</v>
      </c>
      <c r="Y6" s="150">
        <f>J6*2.5</f>
        <v>4562.5</v>
      </c>
      <c r="Z6" s="150">
        <f t="shared" ref="Z6:AD21" si="0">K6*2.5</f>
        <v>5018.7500000000009</v>
      </c>
      <c r="AA6" s="150">
        <f t="shared" si="0"/>
        <v>5475</v>
      </c>
      <c r="AB6" s="150">
        <f t="shared" si="0"/>
        <v>5931.25</v>
      </c>
      <c r="AC6" s="150">
        <f t="shared" si="0"/>
        <v>6387.5</v>
      </c>
      <c r="AD6" s="150">
        <f t="shared" si="0"/>
        <v>6843.75</v>
      </c>
      <c r="AE6" s="274" t="s">
        <v>519</v>
      </c>
      <c r="AF6" s="268" t="s">
        <v>520</v>
      </c>
    </row>
    <row r="7" spans="1:33" ht="16.5" thickBot="1" x14ac:dyDescent="0.3">
      <c r="A7" s="549">
        <v>1</v>
      </c>
      <c r="B7" s="141" t="s">
        <v>325</v>
      </c>
      <c r="C7" s="131">
        <f t="shared" ref="C7:C89" si="1">J7*0.3</f>
        <v>638.69999999999993</v>
      </c>
      <c r="D7" s="131">
        <f t="shared" ref="D7:D89" si="2">J7*0.4</f>
        <v>851.6</v>
      </c>
      <c r="E7" s="131">
        <f t="shared" ref="E7:E89" si="3">J7*0.5</f>
        <v>1064.5</v>
      </c>
      <c r="F7" s="131">
        <f t="shared" ref="F7:F89" si="4">J7*0.6</f>
        <v>1277.3999999999999</v>
      </c>
      <c r="G7" s="131">
        <f t="shared" ref="G7:G89" si="5">J7*0.7</f>
        <v>1490.3</v>
      </c>
      <c r="H7" s="131">
        <f>J7*0.8</f>
        <v>1703.2</v>
      </c>
      <c r="I7" s="131">
        <f t="shared" ref="I7:I89" si="6">J7*0.9</f>
        <v>1916.1000000000001</v>
      </c>
      <c r="J7" s="131">
        <v>2129</v>
      </c>
      <c r="K7" s="131">
        <f t="shared" ref="K7:K89" si="7">J7*1.1</f>
        <v>2341.9</v>
      </c>
      <c r="L7" s="131">
        <f t="shared" ref="L7:L89" si="8">J7*1.2</f>
        <v>2554.7999999999997</v>
      </c>
      <c r="M7" s="131">
        <f t="shared" ref="M7:M89" si="9">J7*1.3</f>
        <v>2767.7000000000003</v>
      </c>
      <c r="N7" s="131">
        <f t="shared" ref="N7:N89" si="10">J7*1.4</f>
        <v>2980.6</v>
      </c>
      <c r="O7" s="131">
        <f t="shared" ref="O7:O89" si="11">J7*1.5</f>
        <v>3193.5</v>
      </c>
      <c r="P7" s="131">
        <f>J7*1.6</f>
        <v>3406.4</v>
      </c>
      <c r="Q7" s="131">
        <f>J7*1.7</f>
        <v>3619.2999999999997</v>
      </c>
      <c r="R7" s="131">
        <f>J7*1.8</f>
        <v>3832.2000000000003</v>
      </c>
      <c r="S7" s="131">
        <f t="shared" ref="S7:S53" si="12">J7*1.9</f>
        <v>4045.1</v>
      </c>
      <c r="T7" s="131">
        <f t="shared" ref="T7:T53" si="13">J7*2</f>
        <v>4258</v>
      </c>
      <c r="U7" s="131">
        <f t="shared" ref="U7:U53" si="14">J7*2.1</f>
        <v>4470.9000000000005</v>
      </c>
      <c r="V7" s="131">
        <f t="shared" ref="V7:V53" si="15">J7*2.2</f>
        <v>4683.8</v>
      </c>
      <c r="W7" s="131">
        <f t="shared" ref="W7:W53" si="16">J7*2.3</f>
        <v>4896.7</v>
      </c>
      <c r="X7" s="131">
        <f t="shared" ref="X7:X53" si="17">J7*2.4</f>
        <v>5109.5999999999995</v>
      </c>
      <c r="Y7" s="132">
        <f t="shared" ref="Y7:Y53" si="18">J7*2.5</f>
        <v>5322.5</v>
      </c>
      <c r="Z7" s="132">
        <f t="shared" si="0"/>
        <v>5854.75</v>
      </c>
      <c r="AA7" s="132">
        <f t="shared" si="0"/>
        <v>6386.9999999999991</v>
      </c>
      <c r="AB7" s="132">
        <f t="shared" si="0"/>
        <v>6919.2500000000009</v>
      </c>
      <c r="AC7" s="132">
        <f t="shared" si="0"/>
        <v>7451.5</v>
      </c>
      <c r="AD7" s="132">
        <f t="shared" si="0"/>
        <v>7983.75</v>
      </c>
      <c r="AE7" s="275" t="s">
        <v>519</v>
      </c>
      <c r="AF7" s="269" t="s">
        <v>520</v>
      </c>
    </row>
    <row r="8" spans="1:33" ht="16.5" thickBot="1" x14ac:dyDescent="0.3">
      <c r="A8" s="550"/>
      <c r="B8" s="135" t="s">
        <v>326</v>
      </c>
      <c r="C8" s="236">
        <f t="shared" si="1"/>
        <v>638.69999999999993</v>
      </c>
      <c r="D8" s="236">
        <f t="shared" si="2"/>
        <v>851.6</v>
      </c>
      <c r="E8" s="236">
        <f t="shared" si="3"/>
        <v>1064.5</v>
      </c>
      <c r="F8" s="236">
        <f t="shared" si="4"/>
        <v>1277.3999999999999</v>
      </c>
      <c r="G8" s="236">
        <f t="shared" si="5"/>
        <v>1490.3</v>
      </c>
      <c r="H8" s="236">
        <f t="shared" ref="H8:H79" si="19">J8*0.8</f>
        <v>1703.2</v>
      </c>
      <c r="I8" s="236">
        <f t="shared" si="6"/>
        <v>1916.1000000000001</v>
      </c>
      <c r="J8" s="131">
        <v>2129</v>
      </c>
      <c r="K8" s="236">
        <f t="shared" si="7"/>
        <v>2341.9</v>
      </c>
      <c r="L8" s="236">
        <f t="shared" si="8"/>
        <v>2554.7999999999997</v>
      </c>
      <c r="M8" s="236">
        <f t="shared" si="9"/>
        <v>2767.7000000000003</v>
      </c>
      <c r="N8" s="236">
        <f t="shared" si="10"/>
        <v>2980.6</v>
      </c>
      <c r="O8" s="236">
        <f t="shared" si="11"/>
        <v>3193.5</v>
      </c>
      <c r="P8" s="236">
        <f t="shared" ref="P8:P35" si="20">J8*1.6</f>
        <v>3406.4</v>
      </c>
      <c r="Q8" s="236">
        <f t="shared" ref="Q8:Q35" si="21">J8*1.7</f>
        <v>3619.2999999999997</v>
      </c>
      <c r="R8" s="236">
        <f t="shared" ref="R8:R35" si="22">J8*1.8</f>
        <v>3832.2000000000003</v>
      </c>
      <c r="S8" s="236">
        <f t="shared" si="12"/>
        <v>4045.1</v>
      </c>
      <c r="T8" s="236">
        <f t="shared" si="13"/>
        <v>4258</v>
      </c>
      <c r="U8" s="236">
        <f t="shared" si="14"/>
        <v>4470.9000000000005</v>
      </c>
      <c r="V8" s="236">
        <f t="shared" si="15"/>
        <v>4683.8</v>
      </c>
      <c r="W8" s="236">
        <f t="shared" si="16"/>
        <v>4896.7</v>
      </c>
      <c r="X8" s="236">
        <f t="shared" si="17"/>
        <v>5109.5999999999995</v>
      </c>
      <c r="Y8" s="119">
        <f t="shared" si="18"/>
        <v>5322.5</v>
      </c>
      <c r="Z8" s="292">
        <f t="shared" si="0"/>
        <v>5854.75</v>
      </c>
      <c r="AA8" s="292">
        <f t="shared" si="0"/>
        <v>6386.9999999999991</v>
      </c>
      <c r="AB8" s="292">
        <f t="shared" si="0"/>
        <v>6919.2500000000009</v>
      </c>
      <c r="AC8" s="292">
        <f t="shared" si="0"/>
        <v>7451.5</v>
      </c>
      <c r="AD8" s="292">
        <f t="shared" si="0"/>
        <v>7983.75</v>
      </c>
      <c r="AE8" s="276" t="s">
        <v>519</v>
      </c>
      <c r="AF8" s="270" t="s">
        <v>520</v>
      </c>
    </row>
    <row r="9" spans="1:33" ht="16.5" thickBot="1" x14ac:dyDescent="0.3">
      <c r="A9" s="550"/>
      <c r="B9" s="135" t="s">
        <v>285</v>
      </c>
      <c r="C9" s="236">
        <f t="shared" si="1"/>
        <v>638.69999999999993</v>
      </c>
      <c r="D9" s="236">
        <f t="shared" si="2"/>
        <v>851.6</v>
      </c>
      <c r="E9" s="236">
        <f t="shared" si="3"/>
        <v>1064.5</v>
      </c>
      <c r="F9" s="236">
        <f t="shared" si="4"/>
        <v>1277.3999999999999</v>
      </c>
      <c r="G9" s="236">
        <f t="shared" si="5"/>
        <v>1490.3</v>
      </c>
      <c r="H9" s="236">
        <f t="shared" si="19"/>
        <v>1703.2</v>
      </c>
      <c r="I9" s="236">
        <f t="shared" si="6"/>
        <v>1916.1000000000001</v>
      </c>
      <c r="J9" s="131">
        <v>2129</v>
      </c>
      <c r="K9" s="236">
        <f t="shared" si="7"/>
        <v>2341.9</v>
      </c>
      <c r="L9" s="236">
        <f t="shared" si="8"/>
        <v>2554.7999999999997</v>
      </c>
      <c r="M9" s="236">
        <f t="shared" si="9"/>
        <v>2767.7000000000003</v>
      </c>
      <c r="N9" s="236">
        <f t="shared" si="10"/>
        <v>2980.6</v>
      </c>
      <c r="O9" s="236">
        <f t="shared" si="11"/>
        <v>3193.5</v>
      </c>
      <c r="P9" s="236">
        <f t="shared" si="20"/>
        <v>3406.4</v>
      </c>
      <c r="Q9" s="236">
        <f t="shared" si="21"/>
        <v>3619.2999999999997</v>
      </c>
      <c r="R9" s="236">
        <f t="shared" si="22"/>
        <v>3832.2000000000003</v>
      </c>
      <c r="S9" s="236">
        <f t="shared" si="12"/>
        <v>4045.1</v>
      </c>
      <c r="T9" s="236">
        <f t="shared" si="13"/>
        <v>4258</v>
      </c>
      <c r="U9" s="236">
        <f t="shared" si="14"/>
        <v>4470.9000000000005</v>
      </c>
      <c r="V9" s="236">
        <f t="shared" si="15"/>
        <v>4683.8</v>
      </c>
      <c r="W9" s="236">
        <f t="shared" si="16"/>
        <v>4896.7</v>
      </c>
      <c r="X9" s="236">
        <f t="shared" si="17"/>
        <v>5109.5999999999995</v>
      </c>
      <c r="Y9" s="119">
        <f t="shared" si="18"/>
        <v>5322.5</v>
      </c>
      <c r="Z9" s="292">
        <f t="shared" si="0"/>
        <v>5854.75</v>
      </c>
      <c r="AA9" s="292">
        <f t="shared" si="0"/>
        <v>6386.9999999999991</v>
      </c>
      <c r="AB9" s="292">
        <f t="shared" si="0"/>
        <v>6919.2500000000009</v>
      </c>
      <c r="AC9" s="292">
        <f t="shared" si="0"/>
        <v>7451.5</v>
      </c>
      <c r="AD9" s="292">
        <f t="shared" si="0"/>
        <v>7983.75</v>
      </c>
      <c r="AE9" s="276" t="s">
        <v>519</v>
      </c>
      <c r="AF9" s="270" t="s">
        <v>521</v>
      </c>
    </row>
    <row r="10" spans="1:33" ht="16.5" thickBot="1" x14ac:dyDescent="0.3">
      <c r="A10" s="550"/>
      <c r="B10" s="135" t="s">
        <v>286</v>
      </c>
      <c r="C10" s="236">
        <f t="shared" si="1"/>
        <v>638.69999999999993</v>
      </c>
      <c r="D10" s="236">
        <f t="shared" si="2"/>
        <v>851.6</v>
      </c>
      <c r="E10" s="236">
        <f t="shared" si="3"/>
        <v>1064.5</v>
      </c>
      <c r="F10" s="236">
        <f t="shared" si="4"/>
        <v>1277.3999999999999</v>
      </c>
      <c r="G10" s="236">
        <f t="shared" si="5"/>
        <v>1490.3</v>
      </c>
      <c r="H10" s="236">
        <f t="shared" si="19"/>
        <v>1703.2</v>
      </c>
      <c r="I10" s="236">
        <f t="shared" si="6"/>
        <v>1916.1000000000001</v>
      </c>
      <c r="J10" s="131">
        <v>2129</v>
      </c>
      <c r="K10" s="236">
        <f t="shared" si="7"/>
        <v>2341.9</v>
      </c>
      <c r="L10" s="236">
        <f t="shared" si="8"/>
        <v>2554.7999999999997</v>
      </c>
      <c r="M10" s="236">
        <f t="shared" si="9"/>
        <v>2767.7000000000003</v>
      </c>
      <c r="N10" s="236">
        <f t="shared" si="10"/>
        <v>2980.6</v>
      </c>
      <c r="O10" s="236">
        <f t="shared" si="11"/>
        <v>3193.5</v>
      </c>
      <c r="P10" s="236">
        <f t="shared" si="20"/>
        <v>3406.4</v>
      </c>
      <c r="Q10" s="236">
        <f t="shared" si="21"/>
        <v>3619.2999999999997</v>
      </c>
      <c r="R10" s="236">
        <f t="shared" si="22"/>
        <v>3832.2000000000003</v>
      </c>
      <c r="S10" s="236">
        <f t="shared" si="12"/>
        <v>4045.1</v>
      </c>
      <c r="T10" s="236">
        <f t="shared" si="13"/>
        <v>4258</v>
      </c>
      <c r="U10" s="236">
        <f t="shared" si="14"/>
        <v>4470.9000000000005</v>
      </c>
      <c r="V10" s="236">
        <f t="shared" si="15"/>
        <v>4683.8</v>
      </c>
      <c r="W10" s="236">
        <f t="shared" si="16"/>
        <v>4896.7</v>
      </c>
      <c r="X10" s="236">
        <f t="shared" si="17"/>
        <v>5109.5999999999995</v>
      </c>
      <c r="Y10" s="119">
        <f t="shared" si="18"/>
        <v>5322.5</v>
      </c>
      <c r="Z10" s="292">
        <f t="shared" si="0"/>
        <v>5854.75</v>
      </c>
      <c r="AA10" s="292">
        <f t="shared" si="0"/>
        <v>6386.9999999999991</v>
      </c>
      <c r="AB10" s="292">
        <f t="shared" si="0"/>
        <v>6919.2500000000009</v>
      </c>
      <c r="AC10" s="292">
        <f t="shared" si="0"/>
        <v>7451.5</v>
      </c>
      <c r="AD10" s="292">
        <f t="shared" si="0"/>
        <v>7983.75</v>
      </c>
      <c r="AE10" s="276" t="s">
        <v>519</v>
      </c>
      <c r="AF10" s="270" t="s">
        <v>520</v>
      </c>
    </row>
    <row r="11" spans="1:33" ht="16.5" thickBot="1" x14ac:dyDescent="0.3">
      <c r="A11" s="550"/>
      <c r="B11" s="135" t="s">
        <v>327</v>
      </c>
      <c r="C11" s="236">
        <f t="shared" si="1"/>
        <v>638.69999999999993</v>
      </c>
      <c r="D11" s="236">
        <f t="shared" si="2"/>
        <v>851.6</v>
      </c>
      <c r="E11" s="236">
        <f t="shared" si="3"/>
        <v>1064.5</v>
      </c>
      <c r="F11" s="236">
        <f t="shared" si="4"/>
        <v>1277.3999999999999</v>
      </c>
      <c r="G11" s="236">
        <f t="shared" si="5"/>
        <v>1490.3</v>
      </c>
      <c r="H11" s="236">
        <f t="shared" si="19"/>
        <v>1703.2</v>
      </c>
      <c r="I11" s="236">
        <f t="shared" si="6"/>
        <v>1916.1000000000001</v>
      </c>
      <c r="J11" s="131">
        <v>2129</v>
      </c>
      <c r="K11" s="236">
        <f t="shared" si="7"/>
        <v>2341.9</v>
      </c>
      <c r="L11" s="236">
        <f t="shared" si="8"/>
        <v>2554.7999999999997</v>
      </c>
      <c r="M11" s="236">
        <f t="shared" si="9"/>
        <v>2767.7000000000003</v>
      </c>
      <c r="N11" s="236">
        <f t="shared" si="10"/>
        <v>2980.6</v>
      </c>
      <c r="O11" s="236">
        <f t="shared" si="11"/>
        <v>3193.5</v>
      </c>
      <c r="P11" s="236">
        <f t="shared" si="20"/>
        <v>3406.4</v>
      </c>
      <c r="Q11" s="236">
        <f t="shared" si="21"/>
        <v>3619.2999999999997</v>
      </c>
      <c r="R11" s="236">
        <f t="shared" si="22"/>
        <v>3832.2000000000003</v>
      </c>
      <c r="S11" s="236">
        <f t="shared" si="12"/>
        <v>4045.1</v>
      </c>
      <c r="T11" s="236">
        <f t="shared" si="13"/>
        <v>4258</v>
      </c>
      <c r="U11" s="236">
        <f t="shared" si="14"/>
        <v>4470.9000000000005</v>
      </c>
      <c r="V11" s="236">
        <f t="shared" si="15"/>
        <v>4683.8</v>
      </c>
      <c r="W11" s="236">
        <f t="shared" si="16"/>
        <v>4896.7</v>
      </c>
      <c r="X11" s="236">
        <f t="shared" si="17"/>
        <v>5109.5999999999995</v>
      </c>
      <c r="Y11" s="119">
        <f t="shared" si="18"/>
        <v>5322.5</v>
      </c>
      <c r="Z11" s="292">
        <f t="shared" si="0"/>
        <v>5854.75</v>
      </c>
      <c r="AA11" s="292">
        <f t="shared" si="0"/>
        <v>6386.9999999999991</v>
      </c>
      <c r="AB11" s="292">
        <f t="shared" si="0"/>
        <v>6919.2500000000009</v>
      </c>
      <c r="AC11" s="292">
        <f t="shared" si="0"/>
        <v>7451.5</v>
      </c>
      <c r="AD11" s="292">
        <f t="shared" si="0"/>
        <v>7983.75</v>
      </c>
      <c r="AE11" s="276" t="s">
        <v>519</v>
      </c>
      <c r="AF11" s="270" t="s">
        <v>520</v>
      </c>
    </row>
    <row r="12" spans="1:33" ht="16.5" thickBot="1" x14ac:dyDescent="0.3">
      <c r="A12" s="550"/>
      <c r="B12" s="135" t="s">
        <v>459</v>
      </c>
      <c r="C12" s="236">
        <f t="shared" si="1"/>
        <v>638.69999999999993</v>
      </c>
      <c r="D12" s="236">
        <f t="shared" si="2"/>
        <v>851.6</v>
      </c>
      <c r="E12" s="236">
        <f t="shared" si="3"/>
        <v>1064.5</v>
      </c>
      <c r="F12" s="236">
        <f t="shared" si="4"/>
        <v>1277.3999999999999</v>
      </c>
      <c r="G12" s="236">
        <f t="shared" si="5"/>
        <v>1490.3</v>
      </c>
      <c r="H12" s="236">
        <f t="shared" si="19"/>
        <v>1703.2</v>
      </c>
      <c r="I12" s="236">
        <f t="shared" si="6"/>
        <v>1916.1000000000001</v>
      </c>
      <c r="J12" s="131">
        <v>2129</v>
      </c>
      <c r="K12" s="236">
        <f t="shared" si="7"/>
        <v>2341.9</v>
      </c>
      <c r="L12" s="236">
        <f t="shared" si="8"/>
        <v>2554.7999999999997</v>
      </c>
      <c r="M12" s="236">
        <f t="shared" si="9"/>
        <v>2767.7000000000003</v>
      </c>
      <c r="N12" s="236">
        <f t="shared" si="10"/>
        <v>2980.6</v>
      </c>
      <c r="O12" s="236">
        <f t="shared" si="11"/>
        <v>3193.5</v>
      </c>
      <c r="P12" s="236">
        <f t="shared" si="20"/>
        <v>3406.4</v>
      </c>
      <c r="Q12" s="236">
        <f t="shared" si="21"/>
        <v>3619.2999999999997</v>
      </c>
      <c r="R12" s="236">
        <f t="shared" si="22"/>
        <v>3832.2000000000003</v>
      </c>
      <c r="S12" s="236">
        <f t="shared" si="12"/>
        <v>4045.1</v>
      </c>
      <c r="T12" s="236">
        <f t="shared" si="13"/>
        <v>4258</v>
      </c>
      <c r="U12" s="236">
        <f t="shared" si="14"/>
        <v>4470.9000000000005</v>
      </c>
      <c r="V12" s="236">
        <f t="shared" si="15"/>
        <v>4683.8</v>
      </c>
      <c r="W12" s="236">
        <f t="shared" si="16"/>
        <v>4896.7</v>
      </c>
      <c r="X12" s="236">
        <f t="shared" si="17"/>
        <v>5109.5999999999995</v>
      </c>
      <c r="Y12" s="119">
        <f t="shared" si="18"/>
        <v>5322.5</v>
      </c>
      <c r="Z12" s="292">
        <f t="shared" si="0"/>
        <v>5854.75</v>
      </c>
      <c r="AA12" s="292">
        <f t="shared" si="0"/>
        <v>6386.9999999999991</v>
      </c>
      <c r="AB12" s="292">
        <f t="shared" si="0"/>
        <v>6919.2500000000009</v>
      </c>
      <c r="AC12" s="292">
        <f t="shared" si="0"/>
        <v>7451.5</v>
      </c>
      <c r="AD12" s="292">
        <f t="shared" si="0"/>
        <v>7983.75</v>
      </c>
      <c r="AE12" s="276" t="s">
        <v>519</v>
      </c>
      <c r="AF12" s="270" t="s">
        <v>520</v>
      </c>
    </row>
    <row r="13" spans="1:33" ht="16.5" thickBot="1" x14ac:dyDescent="0.3">
      <c r="A13" s="550"/>
      <c r="B13" s="135" t="s">
        <v>328</v>
      </c>
      <c r="C13" s="236">
        <f t="shared" si="1"/>
        <v>638.69999999999993</v>
      </c>
      <c r="D13" s="236">
        <f t="shared" si="2"/>
        <v>851.6</v>
      </c>
      <c r="E13" s="236">
        <f t="shared" si="3"/>
        <v>1064.5</v>
      </c>
      <c r="F13" s="236">
        <f t="shared" si="4"/>
        <v>1277.3999999999999</v>
      </c>
      <c r="G13" s="236">
        <f t="shared" si="5"/>
        <v>1490.3</v>
      </c>
      <c r="H13" s="236">
        <f t="shared" si="19"/>
        <v>1703.2</v>
      </c>
      <c r="I13" s="236">
        <f t="shared" si="6"/>
        <v>1916.1000000000001</v>
      </c>
      <c r="J13" s="131">
        <v>2129</v>
      </c>
      <c r="K13" s="236">
        <f t="shared" si="7"/>
        <v>2341.9</v>
      </c>
      <c r="L13" s="236">
        <f t="shared" si="8"/>
        <v>2554.7999999999997</v>
      </c>
      <c r="M13" s="236">
        <f t="shared" si="9"/>
        <v>2767.7000000000003</v>
      </c>
      <c r="N13" s="236">
        <f t="shared" si="10"/>
        <v>2980.6</v>
      </c>
      <c r="O13" s="236">
        <f t="shared" si="11"/>
        <v>3193.5</v>
      </c>
      <c r="P13" s="236">
        <f t="shared" si="20"/>
        <v>3406.4</v>
      </c>
      <c r="Q13" s="236">
        <f t="shared" si="21"/>
        <v>3619.2999999999997</v>
      </c>
      <c r="R13" s="236">
        <f t="shared" si="22"/>
        <v>3832.2000000000003</v>
      </c>
      <c r="S13" s="236">
        <f t="shared" si="12"/>
        <v>4045.1</v>
      </c>
      <c r="T13" s="236">
        <f t="shared" si="13"/>
        <v>4258</v>
      </c>
      <c r="U13" s="236">
        <f t="shared" si="14"/>
        <v>4470.9000000000005</v>
      </c>
      <c r="V13" s="236">
        <f t="shared" si="15"/>
        <v>4683.8</v>
      </c>
      <c r="W13" s="236">
        <f t="shared" si="16"/>
        <v>4896.7</v>
      </c>
      <c r="X13" s="236">
        <f t="shared" si="17"/>
        <v>5109.5999999999995</v>
      </c>
      <c r="Y13" s="119">
        <f t="shared" si="18"/>
        <v>5322.5</v>
      </c>
      <c r="Z13" s="292">
        <f t="shared" si="0"/>
        <v>5854.75</v>
      </c>
      <c r="AA13" s="292">
        <f t="shared" si="0"/>
        <v>6386.9999999999991</v>
      </c>
      <c r="AB13" s="292">
        <f t="shared" si="0"/>
        <v>6919.2500000000009</v>
      </c>
      <c r="AC13" s="292">
        <f t="shared" si="0"/>
        <v>7451.5</v>
      </c>
      <c r="AD13" s="292">
        <f t="shared" si="0"/>
        <v>7983.75</v>
      </c>
      <c r="AE13" s="276" t="s">
        <v>522</v>
      </c>
      <c r="AF13" s="270" t="s">
        <v>523</v>
      </c>
    </row>
    <row r="14" spans="1:33" ht="16.5" thickBot="1" x14ac:dyDescent="0.3">
      <c r="A14" s="550"/>
      <c r="B14" s="135" t="s">
        <v>3</v>
      </c>
      <c r="C14" s="236">
        <f t="shared" si="1"/>
        <v>638.69999999999993</v>
      </c>
      <c r="D14" s="236">
        <f t="shared" si="2"/>
        <v>851.6</v>
      </c>
      <c r="E14" s="236">
        <f t="shared" si="3"/>
        <v>1064.5</v>
      </c>
      <c r="F14" s="236">
        <f t="shared" si="4"/>
        <v>1277.3999999999999</v>
      </c>
      <c r="G14" s="236">
        <f t="shared" si="5"/>
        <v>1490.3</v>
      </c>
      <c r="H14" s="236">
        <f t="shared" si="19"/>
        <v>1703.2</v>
      </c>
      <c r="I14" s="236">
        <f t="shared" si="6"/>
        <v>1916.1000000000001</v>
      </c>
      <c r="J14" s="131">
        <v>2129</v>
      </c>
      <c r="K14" s="236">
        <f t="shared" si="7"/>
        <v>2341.9</v>
      </c>
      <c r="L14" s="236">
        <f t="shared" si="8"/>
        <v>2554.7999999999997</v>
      </c>
      <c r="M14" s="236">
        <f t="shared" si="9"/>
        <v>2767.7000000000003</v>
      </c>
      <c r="N14" s="236">
        <f t="shared" si="10"/>
        <v>2980.6</v>
      </c>
      <c r="O14" s="236">
        <f t="shared" si="11"/>
        <v>3193.5</v>
      </c>
      <c r="P14" s="236">
        <f t="shared" si="20"/>
        <v>3406.4</v>
      </c>
      <c r="Q14" s="236">
        <f t="shared" si="21"/>
        <v>3619.2999999999997</v>
      </c>
      <c r="R14" s="236">
        <f t="shared" si="22"/>
        <v>3832.2000000000003</v>
      </c>
      <c r="S14" s="236">
        <f t="shared" si="12"/>
        <v>4045.1</v>
      </c>
      <c r="T14" s="236">
        <f t="shared" si="13"/>
        <v>4258</v>
      </c>
      <c r="U14" s="236">
        <f t="shared" si="14"/>
        <v>4470.9000000000005</v>
      </c>
      <c r="V14" s="236">
        <f t="shared" si="15"/>
        <v>4683.8</v>
      </c>
      <c r="W14" s="236">
        <f t="shared" si="16"/>
        <v>4896.7</v>
      </c>
      <c r="X14" s="236">
        <f t="shared" si="17"/>
        <v>5109.5999999999995</v>
      </c>
      <c r="Y14" s="119">
        <f t="shared" si="18"/>
        <v>5322.5</v>
      </c>
      <c r="Z14" s="292">
        <f t="shared" si="0"/>
        <v>5854.75</v>
      </c>
      <c r="AA14" s="292">
        <f t="shared" si="0"/>
        <v>6386.9999999999991</v>
      </c>
      <c r="AB14" s="292">
        <f t="shared" si="0"/>
        <v>6919.2500000000009</v>
      </c>
      <c r="AC14" s="292">
        <f t="shared" si="0"/>
        <v>7451.5</v>
      </c>
      <c r="AD14" s="292">
        <f t="shared" si="0"/>
        <v>7983.75</v>
      </c>
      <c r="AE14" s="276" t="s">
        <v>519</v>
      </c>
      <c r="AF14" s="270" t="s">
        <v>520</v>
      </c>
    </row>
    <row r="15" spans="1:33" ht="16.5" thickBot="1" x14ac:dyDescent="0.3">
      <c r="A15" s="625"/>
      <c r="B15" s="142" t="s">
        <v>4</v>
      </c>
      <c r="C15" s="138">
        <f t="shared" si="1"/>
        <v>638.69999999999993</v>
      </c>
      <c r="D15" s="138">
        <f t="shared" si="2"/>
        <v>851.6</v>
      </c>
      <c r="E15" s="138">
        <f t="shared" si="3"/>
        <v>1064.5</v>
      </c>
      <c r="F15" s="138">
        <f t="shared" si="4"/>
        <v>1277.3999999999999</v>
      </c>
      <c r="G15" s="138">
        <f t="shared" si="5"/>
        <v>1490.3</v>
      </c>
      <c r="H15" s="138">
        <f t="shared" si="19"/>
        <v>1703.2</v>
      </c>
      <c r="I15" s="138">
        <f t="shared" si="6"/>
        <v>1916.1000000000001</v>
      </c>
      <c r="J15" s="131">
        <v>2129</v>
      </c>
      <c r="K15" s="138">
        <f t="shared" si="7"/>
        <v>2341.9</v>
      </c>
      <c r="L15" s="138">
        <f t="shared" si="8"/>
        <v>2554.7999999999997</v>
      </c>
      <c r="M15" s="138">
        <f t="shared" si="9"/>
        <v>2767.7000000000003</v>
      </c>
      <c r="N15" s="138">
        <f t="shared" si="10"/>
        <v>2980.6</v>
      </c>
      <c r="O15" s="138">
        <f t="shared" si="11"/>
        <v>3193.5</v>
      </c>
      <c r="P15" s="138">
        <f t="shared" si="20"/>
        <v>3406.4</v>
      </c>
      <c r="Q15" s="138">
        <f t="shared" si="21"/>
        <v>3619.2999999999997</v>
      </c>
      <c r="R15" s="138">
        <f t="shared" si="22"/>
        <v>3832.2000000000003</v>
      </c>
      <c r="S15" s="138">
        <f t="shared" si="12"/>
        <v>4045.1</v>
      </c>
      <c r="T15" s="138">
        <f t="shared" si="13"/>
        <v>4258</v>
      </c>
      <c r="U15" s="138">
        <f t="shared" si="14"/>
        <v>4470.9000000000005</v>
      </c>
      <c r="V15" s="138">
        <f t="shared" si="15"/>
        <v>4683.8</v>
      </c>
      <c r="W15" s="138">
        <f t="shared" si="16"/>
        <v>4896.7</v>
      </c>
      <c r="X15" s="138">
        <f t="shared" si="17"/>
        <v>5109.5999999999995</v>
      </c>
      <c r="Y15" s="139">
        <f t="shared" si="18"/>
        <v>5322.5</v>
      </c>
      <c r="Z15" s="139">
        <f t="shared" si="0"/>
        <v>5854.75</v>
      </c>
      <c r="AA15" s="139">
        <f t="shared" si="0"/>
        <v>6386.9999999999991</v>
      </c>
      <c r="AB15" s="139">
        <f t="shared" si="0"/>
        <v>6919.2500000000009</v>
      </c>
      <c r="AC15" s="139">
        <f t="shared" si="0"/>
        <v>7451.5</v>
      </c>
      <c r="AD15" s="139">
        <f t="shared" si="0"/>
        <v>7983.75</v>
      </c>
      <c r="AE15" s="277" t="s">
        <v>524</v>
      </c>
      <c r="AF15" s="271" t="s">
        <v>525</v>
      </c>
    </row>
    <row r="16" spans="1:33" ht="16.5" thickBot="1" x14ac:dyDescent="0.3">
      <c r="A16" s="506">
        <v>2</v>
      </c>
      <c r="B16" s="141" t="s">
        <v>289</v>
      </c>
      <c r="C16" s="131">
        <f t="shared" si="1"/>
        <v>798.9</v>
      </c>
      <c r="D16" s="131">
        <f t="shared" si="2"/>
        <v>1065.2</v>
      </c>
      <c r="E16" s="131">
        <f t="shared" si="3"/>
        <v>1331.5</v>
      </c>
      <c r="F16" s="131">
        <f t="shared" si="4"/>
        <v>1597.8</v>
      </c>
      <c r="G16" s="131">
        <f t="shared" si="5"/>
        <v>1864.1</v>
      </c>
      <c r="H16" s="131">
        <f t="shared" si="19"/>
        <v>2130.4</v>
      </c>
      <c r="I16" s="131">
        <f t="shared" si="6"/>
        <v>2396.7000000000003</v>
      </c>
      <c r="J16" s="131">
        <v>2663</v>
      </c>
      <c r="K16" s="131">
        <f t="shared" si="7"/>
        <v>2929.3</v>
      </c>
      <c r="L16" s="131">
        <f t="shared" si="8"/>
        <v>3195.6</v>
      </c>
      <c r="M16" s="131">
        <f t="shared" si="9"/>
        <v>3461.9</v>
      </c>
      <c r="N16" s="131">
        <f t="shared" si="10"/>
        <v>3728.2</v>
      </c>
      <c r="O16" s="131">
        <f t="shared" si="11"/>
        <v>3994.5</v>
      </c>
      <c r="P16" s="131">
        <f t="shared" si="20"/>
        <v>4260.8</v>
      </c>
      <c r="Q16" s="131">
        <f t="shared" si="21"/>
        <v>4527.0999999999995</v>
      </c>
      <c r="R16" s="131">
        <f t="shared" si="22"/>
        <v>4793.4000000000005</v>
      </c>
      <c r="S16" s="131">
        <f t="shared" si="12"/>
        <v>5059.7</v>
      </c>
      <c r="T16" s="131">
        <f t="shared" si="13"/>
        <v>5326</v>
      </c>
      <c r="U16" s="131">
        <f t="shared" si="14"/>
        <v>5592.3</v>
      </c>
      <c r="V16" s="131">
        <f t="shared" si="15"/>
        <v>5858.6</v>
      </c>
      <c r="W16" s="131">
        <f t="shared" si="16"/>
        <v>6124.9</v>
      </c>
      <c r="X16" s="131">
        <f t="shared" si="17"/>
        <v>6391.2</v>
      </c>
      <c r="Y16" s="132">
        <f t="shared" si="18"/>
        <v>6657.5</v>
      </c>
      <c r="Z16" s="132">
        <f t="shared" si="0"/>
        <v>7323.25</v>
      </c>
      <c r="AA16" s="132">
        <f t="shared" si="0"/>
        <v>7989</v>
      </c>
      <c r="AB16" s="132">
        <f t="shared" si="0"/>
        <v>8654.75</v>
      </c>
      <c r="AC16" s="132">
        <f t="shared" si="0"/>
        <v>9320.5</v>
      </c>
      <c r="AD16" s="132">
        <f t="shared" si="0"/>
        <v>9986.25</v>
      </c>
      <c r="AE16" s="275" t="s">
        <v>519</v>
      </c>
      <c r="AF16" s="269" t="s">
        <v>520</v>
      </c>
    </row>
    <row r="17" spans="1:32" ht="16.5" thickBot="1" x14ac:dyDescent="0.3">
      <c r="A17" s="507"/>
      <c r="B17" s="135" t="s">
        <v>500</v>
      </c>
      <c r="C17" s="236">
        <f t="shared" si="1"/>
        <v>798.9</v>
      </c>
      <c r="D17" s="236">
        <f t="shared" si="2"/>
        <v>1065.2</v>
      </c>
      <c r="E17" s="236">
        <f t="shared" si="3"/>
        <v>1331.5</v>
      </c>
      <c r="F17" s="236">
        <f t="shared" si="4"/>
        <v>1597.8</v>
      </c>
      <c r="G17" s="236">
        <f t="shared" si="5"/>
        <v>1864.1</v>
      </c>
      <c r="H17" s="236">
        <f t="shared" si="19"/>
        <v>2130.4</v>
      </c>
      <c r="I17" s="236">
        <f t="shared" si="6"/>
        <v>2396.7000000000003</v>
      </c>
      <c r="J17" s="131">
        <v>2663</v>
      </c>
      <c r="K17" s="236">
        <f t="shared" si="7"/>
        <v>2929.3</v>
      </c>
      <c r="L17" s="236">
        <f t="shared" si="8"/>
        <v>3195.6</v>
      </c>
      <c r="M17" s="236">
        <f t="shared" si="9"/>
        <v>3461.9</v>
      </c>
      <c r="N17" s="236">
        <f t="shared" si="10"/>
        <v>3728.2</v>
      </c>
      <c r="O17" s="236">
        <f t="shared" si="11"/>
        <v>3994.5</v>
      </c>
      <c r="P17" s="236">
        <f t="shared" si="20"/>
        <v>4260.8</v>
      </c>
      <c r="Q17" s="236">
        <f t="shared" si="21"/>
        <v>4527.0999999999995</v>
      </c>
      <c r="R17" s="236">
        <f t="shared" si="22"/>
        <v>4793.4000000000005</v>
      </c>
      <c r="S17" s="236">
        <f t="shared" si="12"/>
        <v>5059.7</v>
      </c>
      <c r="T17" s="236">
        <f t="shared" si="13"/>
        <v>5326</v>
      </c>
      <c r="U17" s="236">
        <f t="shared" si="14"/>
        <v>5592.3</v>
      </c>
      <c r="V17" s="236">
        <f t="shared" si="15"/>
        <v>5858.6</v>
      </c>
      <c r="W17" s="236">
        <f t="shared" si="16"/>
        <v>6124.9</v>
      </c>
      <c r="X17" s="236">
        <f t="shared" si="17"/>
        <v>6391.2</v>
      </c>
      <c r="Y17" s="119">
        <f t="shared" si="18"/>
        <v>6657.5</v>
      </c>
      <c r="Z17" s="292">
        <f t="shared" si="0"/>
        <v>7323.25</v>
      </c>
      <c r="AA17" s="292">
        <f t="shared" si="0"/>
        <v>7989</v>
      </c>
      <c r="AB17" s="292">
        <f t="shared" si="0"/>
        <v>8654.75</v>
      </c>
      <c r="AC17" s="292">
        <f t="shared" si="0"/>
        <v>9320.5</v>
      </c>
      <c r="AD17" s="292">
        <f t="shared" si="0"/>
        <v>9986.25</v>
      </c>
      <c r="AE17" s="276" t="s">
        <v>526</v>
      </c>
      <c r="AF17" s="270" t="s">
        <v>527</v>
      </c>
    </row>
    <row r="18" spans="1:32" ht="16.5" thickBot="1" x14ac:dyDescent="0.3">
      <c r="A18" s="507"/>
      <c r="B18" s="135" t="s">
        <v>501</v>
      </c>
      <c r="C18" s="236">
        <f t="shared" si="1"/>
        <v>798.9</v>
      </c>
      <c r="D18" s="236">
        <f t="shared" si="2"/>
        <v>1065.2</v>
      </c>
      <c r="E18" s="236">
        <f t="shared" si="3"/>
        <v>1331.5</v>
      </c>
      <c r="F18" s="236">
        <f t="shared" si="4"/>
        <v>1597.8</v>
      </c>
      <c r="G18" s="236">
        <f t="shared" si="5"/>
        <v>1864.1</v>
      </c>
      <c r="H18" s="236">
        <f t="shared" si="19"/>
        <v>2130.4</v>
      </c>
      <c r="I18" s="236">
        <f t="shared" si="6"/>
        <v>2396.7000000000003</v>
      </c>
      <c r="J18" s="131">
        <v>2663</v>
      </c>
      <c r="K18" s="236">
        <f t="shared" si="7"/>
        <v>2929.3</v>
      </c>
      <c r="L18" s="236">
        <f t="shared" si="8"/>
        <v>3195.6</v>
      </c>
      <c r="M18" s="236">
        <f t="shared" si="9"/>
        <v>3461.9</v>
      </c>
      <c r="N18" s="236">
        <f t="shared" si="10"/>
        <v>3728.2</v>
      </c>
      <c r="O18" s="236">
        <f t="shared" si="11"/>
        <v>3994.5</v>
      </c>
      <c r="P18" s="236">
        <f t="shared" si="20"/>
        <v>4260.8</v>
      </c>
      <c r="Q18" s="236">
        <f t="shared" si="21"/>
        <v>4527.0999999999995</v>
      </c>
      <c r="R18" s="236">
        <f t="shared" si="22"/>
        <v>4793.4000000000005</v>
      </c>
      <c r="S18" s="236">
        <f t="shared" si="12"/>
        <v>5059.7</v>
      </c>
      <c r="T18" s="236">
        <f t="shared" si="13"/>
        <v>5326</v>
      </c>
      <c r="U18" s="236">
        <f t="shared" si="14"/>
        <v>5592.3</v>
      </c>
      <c r="V18" s="236">
        <f t="shared" si="15"/>
        <v>5858.6</v>
      </c>
      <c r="W18" s="236">
        <f t="shared" si="16"/>
        <v>6124.9</v>
      </c>
      <c r="X18" s="236">
        <f t="shared" si="17"/>
        <v>6391.2</v>
      </c>
      <c r="Y18" s="119">
        <f t="shared" si="18"/>
        <v>6657.5</v>
      </c>
      <c r="Z18" s="292">
        <f t="shared" si="0"/>
        <v>7323.25</v>
      </c>
      <c r="AA18" s="292">
        <f t="shared" si="0"/>
        <v>7989</v>
      </c>
      <c r="AB18" s="292">
        <f t="shared" si="0"/>
        <v>8654.75</v>
      </c>
      <c r="AC18" s="292">
        <f t="shared" si="0"/>
        <v>9320.5</v>
      </c>
      <c r="AD18" s="292">
        <f t="shared" si="0"/>
        <v>9986.25</v>
      </c>
      <c r="AE18" s="276" t="s">
        <v>519</v>
      </c>
      <c r="AF18" s="270" t="s">
        <v>520</v>
      </c>
    </row>
    <row r="19" spans="1:32" ht="16.5" thickBot="1" x14ac:dyDescent="0.3">
      <c r="A19" s="507"/>
      <c r="B19" s="135" t="s">
        <v>460</v>
      </c>
      <c r="C19" s="236">
        <f t="shared" si="1"/>
        <v>798.9</v>
      </c>
      <c r="D19" s="236">
        <f t="shared" si="2"/>
        <v>1065.2</v>
      </c>
      <c r="E19" s="236">
        <f t="shared" si="3"/>
        <v>1331.5</v>
      </c>
      <c r="F19" s="236">
        <f t="shared" si="4"/>
        <v>1597.8</v>
      </c>
      <c r="G19" s="236">
        <f t="shared" si="5"/>
        <v>1864.1</v>
      </c>
      <c r="H19" s="236">
        <f t="shared" si="19"/>
        <v>2130.4</v>
      </c>
      <c r="I19" s="236">
        <f t="shared" si="6"/>
        <v>2396.7000000000003</v>
      </c>
      <c r="J19" s="131">
        <v>2663</v>
      </c>
      <c r="K19" s="236">
        <f t="shared" si="7"/>
        <v>2929.3</v>
      </c>
      <c r="L19" s="236">
        <f t="shared" si="8"/>
        <v>3195.6</v>
      </c>
      <c r="M19" s="236">
        <f t="shared" si="9"/>
        <v>3461.9</v>
      </c>
      <c r="N19" s="236">
        <f t="shared" si="10"/>
        <v>3728.2</v>
      </c>
      <c r="O19" s="236">
        <f t="shared" si="11"/>
        <v>3994.5</v>
      </c>
      <c r="P19" s="236">
        <f t="shared" si="20"/>
        <v>4260.8</v>
      </c>
      <c r="Q19" s="236">
        <f t="shared" si="21"/>
        <v>4527.0999999999995</v>
      </c>
      <c r="R19" s="236">
        <f t="shared" si="22"/>
        <v>4793.4000000000005</v>
      </c>
      <c r="S19" s="236">
        <f t="shared" si="12"/>
        <v>5059.7</v>
      </c>
      <c r="T19" s="236">
        <f t="shared" si="13"/>
        <v>5326</v>
      </c>
      <c r="U19" s="236">
        <f t="shared" si="14"/>
        <v>5592.3</v>
      </c>
      <c r="V19" s="236">
        <f t="shared" si="15"/>
        <v>5858.6</v>
      </c>
      <c r="W19" s="236">
        <f t="shared" si="16"/>
        <v>6124.9</v>
      </c>
      <c r="X19" s="236">
        <f t="shared" si="17"/>
        <v>6391.2</v>
      </c>
      <c r="Y19" s="119">
        <f t="shared" si="18"/>
        <v>6657.5</v>
      </c>
      <c r="Z19" s="292">
        <f t="shared" si="0"/>
        <v>7323.25</v>
      </c>
      <c r="AA19" s="292">
        <f t="shared" si="0"/>
        <v>7989</v>
      </c>
      <c r="AB19" s="292">
        <f t="shared" si="0"/>
        <v>8654.75</v>
      </c>
      <c r="AC19" s="292">
        <f t="shared" si="0"/>
        <v>9320.5</v>
      </c>
      <c r="AD19" s="292">
        <f t="shared" si="0"/>
        <v>9986.25</v>
      </c>
      <c r="AE19" s="276" t="s">
        <v>519</v>
      </c>
      <c r="AF19" s="270" t="s">
        <v>520</v>
      </c>
    </row>
    <row r="20" spans="1:32" ht="16.5" thickBot="1" x14ac:dyDescent="0.3">
      <c r="A20" s="507"/>
      <c r="B20" s="135" t="s">
        <v>291</v>
      </c>
      <c r="C20" s="236">
        <f t="shared" si="1"/>
        <v>798.9</v>
      </c>
      <c r="D20" s="236">
        <f t="shared" si="2"/>
        <v>1065.2</v>
      </c>
      <c r="E20" s="236">
        <f t="shared" si="3"/>
        <v>1331.5</v>
      </c>
      <c r="F20" s="236">
        <f t="shared" si="4"/>
        <v>1597.8</v>
      </c>
      <c r="G20" s="236">
        <f t="shared" si="5"/>
        <v>1864.1</v>
      </c>
      <c r="H20" s="236">
        <f t="shared" si="19"/>
        <v>2130.4</v>
      </c>
      <c r="I20" s="236">
        <f t="shared" si="6"/>
        <v>2396.7000000000003</v>
      </c>
      <c r="J20" s="131">
        <v>2663</v>
      </c>
      <c r="K20" s="236">
        <f t="shared" si="7"/>
        <v>2929.3</v>
      </c>
      <c r="L20" s="236">
        <f t="shared" si="8"/>
        <v>3195.6</v>
      </c>
      <c r="M20" s="236">
        <f t="shared" si="9"/>
        <v>3461.9</v>
      </c>
      <c r="N20" s="236">
        <f t="shared" si="10"/>
        <v>3728.2</v>
      </c>
      <c r="O20" s="236">
        <f t="shared" si="11"/>
        <v>3994.5</v>
      </c>
      <c r="P20" s="236">
        <f t="shared" si="20"/>
        <v>4260.8</v>
      </c>
      <c r="Q20" s="236">
        <f t="shared" si="21"/>
        <v>4527.0999999999995</v>
      </c>
      <c r="R20" s="236">
        <f t="shared" si="22"/>
        <v>4793.4000000000005</v>
      </c>
      <c r="S20" s="236">
        <f t="shared" si="12"/>
        <v>5059.7</v>
      </c>
      <c r="T20" s="236">
        <f t="shared" si="13"/>
        <v>5326</v>
      </c>
      <c r="U20" s="236">
        <f t="shared" si="14"/>
        <v>5592.3</v>
      </c>
      <c r="V20" s="236">
        <f t="shared" si="15"/>
        <v>5858.6</v>
      </c>
      <c r="W20" s="236">
        <f t="shared" si="16"/>
        <v>6124.9</v>
      </c>
      <c r="X20" s="236">
        <f t="shared" si="17"/>
        <v>6391.2</v>
      </c>
      <c r="Y20" s="119">
        <f t="shared" si="18"/>
        <v>6657.5</v>
      </c>
      <c r="Z20" s="292">
        <f t="shared" si="0"/>
        <v>7323.25</v>
      </c>
      <c r="AA20" s="292">
        <f t="shared" si="0"/>
        <v>7989</v>
      </c>
      <c r="AB20" s="292">
        <f t="shared" si="0"/>
        <v>8654.75</v>
      </c>
      <c r="AC20" s="292">
        <f t="shared" si="0"/>
        <v>9320.5</v>
      </c>
      <c r="AD20" s="292">
        <f t="shared" si="0"/>
        <v>9986.25</v>
      </c>
      <c r="AE20" s="276" t="s">
        <v>519</v>
      </c>
      <c r="AF20" s="270" t="s">
        <v>520</v>
      </c>
    </row>
    <row r="21" spans="1:32" ht="16.5" thickBot="1" x14ac:dyDescent="0.3">
      <c r="A21" s="507"/>
      <c r="B21" s="135" t="s">
        <v>292</v>
      </c>
      <c r="C21" s="236">
        <f t="shared" si="1"/>
        <v>798.9</v>
      </c>
      <c r="D21" s="236">
        <f t="shared" si="2"/>
        <v>1065.2</v>
      </c>
      <c r="E21" s="236">
        <f t="shared" si="3"/>
        <v>1331.5</v>
      </c>
      <c r="F21" s="236">
        <f t="shared" si="4"/>
        <v>1597.8</v>
      </c>
      <c r="G21" s="236">
        <f t="shared" si="5"/>
        <v>1864.1</v>
      </c>
      <c r="H21" s="236">
        <f t="shared" si="19"/>
        <v>2130.4</v>
      </c>
      <c r="I21" s="236">
        <f t="shared" si="6"/>
        <v>2396.7000000000003</v>
      </c>
      <c r="J21" s="131">
        <v>2663</v>
      </c>
      <c r="K21" s="236">
        <f t="shared" si="7"/>
        <v>2929.3</v>
      </c>
      <c r="L21" s="236">
        <f t="shared" si="8"/>
        <v>3195.6</v>
      </c>
      <c r="M21" s="236">
        <f t="shared" si="9"/>
        <v>3461.9</v>
      </c>
      <c r="N21" s="236">
        <f t="shared" si="10"/>
        <v>3728.2</v>
      </c>
      <c r="O21" s="236">
        <f t="shared" si="11"/>
        <v>3994.5</v>
      </c>
      <c r="P21" s="236">
        <f t="shared" si="20"/>
        <v>4260.8</v>
      </c>
      <c r="Q21" s="236">
        <f t="shared" si="21"/>
        <v>4527.0999999999995</v>
      </c>
      <c r="R21" s="236">
        <f t="shared" si="22"/>
        <v>4793.4000000000005</v>
      </c>
      <c r="S21" s="236">
        <f t="shared" si="12"/>
        <v>5059.7</v>
      </c>
      <c r="T21" s="236">
        <f t="shared" si="13"/>
        <v>5326</v>
      </c>
      <c r="U21" s="236">
        <f t="shared" si="14"/>
        <v>5592.3</v>
      </c>
      <c r="V21" s="236">
        <f t="shared" si="15"/>
        <v>5858.6</v>
      </c>
      <c r="W21" s="236">
        <f t="shared" si="16"/>
        <v>6124.9</v>
      </c>
      <c r="X21" s="236">
        <f t="shared" si="17"/>
        <v>6391.2</v>
      </c>
      <c r="Y21" s="119">
        <f t="shared" si="18"/>
        <v>6657.5</v>
      </c>
      <c r="Z21" s="292">
        <f t="shared" si="0"/>
        <v>7323.25</v>
      </c>
      <c r="AA21" s="292">
        <f t="shared" si="0"/>
        <v>7989</v>
      </c>
      <c r="AB21" s="292">
        <f t="shared" si="0"/>
        <v>8654.75</v>
      </c>
      <c r="AC21" s="292">
        <f t="shared" si="0"/>
        <v>9320.5</v>
      </c>
      <c r="AD21" s="292">
        <f t="shared" si="0"/>
        <v>9986.25</v>
      </c>
      <c r="AE21" s="276" t="s">
        <v>519</v>
      </c>
      <c r="AF21" s="270" t="s">
        <v>520</v>
      </c>
    </row>
    <row r="22" spans="1:32" ht="16.5" thickBot="1" x14ac:dyDescent="0.3">
      <c r="A22" s="507"/>
      <c r="B22" s="135" t="s">
        <v>5</v>
      </c>
      <c r="C22" s="236">
        <f t="shared" si="1"/>
        <v>798.9</v>
      </c>
      <c r="D22" s="236">
        <f t="shared" si="2"/>
        <v>1065.2</v>
      </c>
      <c r="E22" s="236">
        <f t="shared" si="3"/>
        <v>1331.5</v>
      </c>
      <c r="F22" s="236">
        <f t="shared" si="4"/>
        <v>1597.8</v>
      </c>
      <c r="G22" s="236">
        <f t="shared" si="5"/>
        <v>1864.1</v>
      </c>
      <c r="H22" s="236">
        <f t="shared" si="19"/>
        <v>2130.4</v>
      </c>
      <c r="I22" s="236">
        <f t="shared" si="6"/>
        <v>2396.7000000000003</v>
      </c>
      <c r="J22" s="131">
        <v>2663</v>
      </c>
      <c r="K22" s="236">
        <f t="shared" si="7"/>
        <v>2929.3</v>
      </c>
      <c r="L22" s="236">
        <f t="shared" si="8"/>
        <v>3195.6</v>
      </c>
      <c r="M22" s="236">
        <f t="shared" si="9"/>
        <v>3461.9</v>
      </c>
      <c r="N22" s="236">
        <f t="shared" si="10"/>
        <v>3728.2</v>
      </c>
      <c r="O22" s="236">
        <f t="shared" si="11"/>
        <v>3994.5</v>
      </c>
      <c r="P22" s="236">
        <f t="shared" si="20"/>
        <v>4260.8</v>
      </c>
      <c r="Q22" s="236">
        <f t="shared" si="21"/>
        <v>4527.0999999999995</v>
      </c>
      <c r="R22" s="236">
        <f t="shared" si="22"/>
        <v>4793.4000000000005</v>
      </c>
      <c r="S22" s="236">
        <f t="shared" si="12"/>
        <v>5059.7</v>
      </c>
      <c r="T22" s="236">
        <f t="shared" si="13"/>
        <v>5326</v>
      </c>
      <c r="U22" s="236">
        <f t="shared" si="14"/>
        <v>5592.3</v>
      </c>
      <c r="V22" s="236">
        <f t="shared" si="15"/>
        <v>5858.6</v>
      </c>
      <c r="W22" s="236">
        <f t="shared" si="16"/>
        <v>6124.9</v>
      </c>
      <c r="X22" s="236">
        <f t="shared" si="17"/>
        <v>6391.2</v>
      </c>
      <c r="Y22" s="119">
        <f t="shared" si="18"/>
        <v>6657.5</v>
      </c>
      <c r="Z22" s="292">
        <f t="shared" ref="Z22:Z53" si="23">K22*2.5</f>
        <v>7323.25</v>
      </c>
      <c r="AA22" s="292">
        <f t="shared" ref="AA22:AA53" si="24">L22*2.5</f>
        <v>7989</v>
      </c>
      <c r="AB22" s="292">
        <f t="shared" ref="AB22:AB53" si="25">M22*2.5</f>
        <v>8654.75</v>
      </c>
      <c r="AC22" s="292">
        <f t="shared" ref="AC22:AC53" si="26">N22*2.5</f>
        <v>9320.5</v>
      </c>
      <c r="AD22" s="292">
        <f t="shared" ref="AD22:AD53" si="27">O22*2.5</f>
        <v>9986.25</v>
      </c>
      <c r="AE22" s="276" t="s">
        <v>519</v>
      </c>
      <c r="AF22" s="270" t="s">
        <v>520</v>
      </c>
    </row>
    <row r="23" spans="1:32" ht="16.5" thickBot="1" x14ac:dyDescent="0.3">
      <c r="A23" s="507"/>
      <c r="B23" s="135" t="s">
        <v>293</v>
      </c>
      <c r="C23" s="236">
        <f t="shared" si="1"/>
        <v>798.9</v>
      </c>
      <c r="D23" s="236">
        <f t="shared" si="2"/>
        <v>1065.2</v>
      </c>
      <c r="E23" s="236">
        <f t="shared" si="3"/>
        <v>1331.5</v>
      </c>
      <c r="F23" s="236">
        <f t="shared" si="4"/>
        <v>1597.8</v>
      </c>
      <c r="G23" s="236">
        <f t="shared" si="5"/>
        <v>1864.1</v>
      </c>
      <c r="H23" s="236">
        <f t="shared" si="19"/>
        <v>2130.4</v>
      </c>
      <c r="I23" s="236">
        <f t="shared" si="6"/>
        <v>2396.7000000000003</v>
      </c>
      <c r="J23" s="131">
        <v>2663</v>
      </c>
      <c r="K23" s="236">
        <f t="shared" si="7"/>
        <v>2929.3</v>
      </c>
      <c r="L23" s="236">
        <f t="shared" si="8"/>
        <v>3195.6</v>
      </c>
      <c r="M23" s="236">
        <f t="shared" si="9"/>
        <v>3461.9</v>
      </c>
      <c r="N23" s="236">
        <f t="shared" si="10"/>
        <v>3728.2</v>
      </c>
      <c r="O23" s="236">
        <f t="shared" si="11"/>
        <v>3994.5</v>
      </c>
      <c r="P23" s="236">
        <f t="shared" si="20"/>
        <v>4260.8</v>
      </c>
      <c r="Q23" s="236">
        <f t="shared" si="21"/>
        <v>4527.0999999999995</v>
      </c>
      <c r="R23" s="236">
        <f t="shared" si="22"/>
        <v>4793.4000000000005</v>
      </c>
      <c r="S23" s="236">
        <f t="shared" si="12"/>
        <v>5059.7</v>
      </c>
      <c r="T23" s="236">
        <f t="shared" si="13"/>
        <v>5326</v>
      </c>
      <c r="U23" s="236">
        <f t="shared" si="14"/>
        <v>5592.3</v>
      </c>
      <c r="V23" s="236">
        <f t="shared" si="15"/>
        <v>5858.6</v>
      </c>
      <c r="W23" s="236">
        <f t="shared" si="16"/>
        <v>6124.9</v>
      </c>
      <c r="X23" s="236">
        <f t="shared" si="17"/>
        <v>6391.2</v>
      </c>
      <c r="Y23" s="119">
        <f t="shared" si="18"/>
        <v>6657.5</v>
      </c>
      <c r="Z23" s="292">
        <f t="shared" si="23"/>
        <v>7323.25</v>
      </c>
      <c r="AA23" s="292">
        <f t="shared" si="24"/>
        <v>7989</v>
      </c>
      <c r="AB23" s="292">
        <f t="shared" si="25"/>
        <v>8654.75</v>
      </c>
      <c r="AC23" s="292">
        <f t="shared" si="26"/>
        <v>9320.5</v>
      </c>
      <c r="AD23" s="292">
        <f t="shared" si="27"/>
        <v>9986.25</v>
      </c>
      <c r="AE23" s="276" t="s">
        <v>528</v>
      </c>
      <c r="AF23" s="270" t="s">
        <v>529</v>
      </c>
    </row>
    <row r="24" spans="1:32" ht="16.5" thickBot="1" x14ac:dyDescent="0.3">
      <c r="A24" s="507"/>
      <c r="B24" s="135" t="s">
        <v>502</v>
      </c>
      <c r="C24" s="236">
        <f t="shared" si="1"/>
        <v>798.9</v>
      </c>
      <c r="D24" s="236">
        <f t="shared" si="2"/>
        <v>1065.2</v>
      </c>
      <c r="E24" s="236">
        <f t="shared" si="3"/>
        <v>1331.5</v>
      </c>
      <c r="F24" s="236">
        <f t="shared" si="4"/>
        <v>1597.8</v>
      </c>
      <c r="G24" s="236">
        <f t="shared" si="5"/>
        <v>1864.1</v>
      </c>
      <c r="H24" s="236">
        <f t="shared" si="19"/>
        <v>2130.4</v>
      </c>
      <c r="I24" s="236">
        <f t="shared" si="6"/>
        <v>2396.7000000000003</v>
      </c>
      <c r="J24" s="131">
        <v>2663</v>
      </c>
      <c r="K24" s="236">
        <f t="shared" si="7"/>
        <v>2929.3</v>
      </c>
      <c r="L24" s="236">
        <f t="shared" si="8"/>
        <v>3195.6</v>
      </c>
      <c r="M24" s="236">
        <f t="shared" si="9"/>
        <v>3461.9</v>
      </c>
      <c r="N24" s="236">
        <f t="shared" si="10"/>
        <v>3728.2</v>
      </c>
      <c r="O24" s="236">
        <f t="shared" si="11"/>
        <v>3994.5</v>
      </c>
      <c r="P24" s="236">
        <f t="shared" si="20"/>
        <v>4260.8</v>
      </c>
      <c r="Q24" s="236">
        <f t="shared" si="21"/>
        <v>4527.0999999999995</v>
      </c>
      <c r="R24" s="236">
        <f t="shared" si="22"/>
        <v>4793.4000000000005</v>
      </c>
      <c r="S24" s="236">
        <f t="shared" si="12"/>
        <v>5059.7</v>
      </c>
      <c r="T24" s="236">
        <f t="shared" si="13"/>
        <v>5326</v>
      </c>
      <c r="U24" s="236">
        <f t="shared" si="14"/>
        <v>5592.3</v>
      </c>
      <c r="V24" s="236">
        <f t="shared" si="15"/>
        <v>5858.6</v>
      </c>
      <c r="W24" s="236">
        <f t="shared" si="16"/>
        <v>6124.9</v>
      </c>
      <c r="X24" s="236">
        <f t="shared" si="17"/>
        <v>6391.2</v>
      </c>
      <c r="Y24" s="119">
        <f t="shared" si="18"/>
        <v>6657.5</v>
      </c>
      <c r="Z24" s="292">
        <f t="shared" si="23"/>
        <v>7323.25</v>
      </c>
      <c r="AA24" s="292">
        <f t="shared" si="24"/>
        <v>7989</v>
      </c>
      <c r="AB24" s="292">
        <f t="shared" si="25"/>
        <v>8654.75</v>
      </c>
      <c r="AC24" s="292">
        <f t="shared" si="26"/>
        <v>9320.5</v>
      </c>
      <c r="AD24" s="292">
        <f t="shared" si="27"/>
        <v>9986.25</v>
      </c>
      <c r="AE24" s="276" t="s">
        <v>519</v>
      </c>
      <c r="AF24" s="270" t="s">
        <v>520</v>
      </c>
    </row>
    <row r="25" spans="1:32" ht="16.5" thickBot="1" x14ac:dyDescent="0.3">
      <c r="A25" s="507"/>
      <c r="B25" s="135" t="s">
        <v>503</v>
      </c>
      <c r="C25" s="236">
        <f t="shared" si="1"/>
        <v>798.9</v>
      </c>
      <c r="D25" s="236">
        <f t="shared" si="2"/>
        <v>1065.2</v>
      </c>
      <c r="E25" s="236">
        <f t="shared" si="3"/>
        <v>1331.5</v>
      </c>
      <c r="F25" s="236">
        <f t="shared" si="4"/>
        <v>1597.8</v>
      </c>
      <c r="G25" s="236">
        <f t="shared" si="5"/>
        <v>1864.1</v>
      </c>
      <c r="H25" s="236">
        <f t="shared" si="19"/>
        <v>2130.4</v>
      </c>
      <c r="I25" s="236">
        <f t="shared" si="6"/>
        <v>2396.7000000000003</v>
      </c>
      <c r="J25" s="131">
        <v>2663</v>
      </c>
      <c r="K25" s="236">
        <f t="shared" si="7"/>
        <v>2929.3</v>
      </c>
      <c r="L25" s="236">
        <f t="shared" si="8"/>
        <v>3195.6</v>
      </c>
      <c r="M25" s="236">
        <f t="shared" si="9"/>
        <v>3461.9</v>
      </c>
      <c r="N25" s="236">
        <f t="shared" si="10"/>
        <v>3728.2</v>
      </c>
      <c r="O25" s="236">
        <f t="shared" si="11"/>
        <v>3994.5</v>
      </c>
      <c r="P25" s="236">
        <f t="shared" si="20"/>
        <v>4260.8</v>
      </c>
      <c r="Q25" s="236">
        <f t="shared" si="21"/>
        <v>4527.0999999999995</v>
      </c>
      <c r="R25" s="236">
        <f t="shared" si="22"/>
        <v>4793.4000000000005</v>
      </c>
      <c r="S25" s="236">
        <f t="shared" si="12"/>
        <v>5059.7</v>
      </c>
      <c r="T25" s="236">
        <f t="shared" si="13"/>
        <v>5326</v>
      </c>
      <c r="U25" s="236">
        <f t="shared" si="14"/>
        <v>5592.3</v>
      </c>
      <c r="V25" s="236">
        <f t="shared" si="15"/>
        <v>5858.6</v>
      </c>
      <c r="W25" s="236">
        <f t="shared" si="16"/>
        <v>6124.9</v>
      </c>
      <c r="X25" s="236">
        <f t="shared" si="17"/>
        <v>6391.2</v>
      </c>
      <c r="Y25" s="119">
        <f>J25*2.5</f>
        <v>6657.5</v>
      </c>
      <c r="Z25" s="292">
        <f t="shared" si="23"/>
        <v>7323.25</v>
      </c>
      <c r="AA25" s="292">
        <f t="shared" si="24"/>
        <v>7989</v>
      </c>
      <c r="AB25" s="292">
        <f t="shared" si="25"/>
        <v>8654.75</v>
      </c>
      <c r="AC25" s="292">
        <f t="shared" si="26"/>
        <v>9320.5</v>
      </c>
      <c r="AD25" s="292">
        <f t="shared" si="27"/>
        <v>9986.25</v>
      </c>
      <c r="AE25" s="276" t="s">
        <v>519</v>
      </c>
      <c r="AF25" s="270" t="s">
        <v>520</v>
      </c>
    </row>
    <row r="26" spans="1:32" ht="16.5" thickBot="1" x14ac:dyDescent="0.3">
      <c r="A26" s="507"/>
      <c r="B26" s="135" t="s">
        <v>296</v>
      </c>
      <c r="C26" s="236">
        <f t="shared" si="1"/>
        <v>798.9</v>
      </c>
      <c r="D26" s="236">
        <f t="shared" si="2"/>
        <v>1065.2</v>
      </c>
      <c r="E26" s="236">
        <f>J26*0.5</f>
        <v>1331.5</v>
      </c>
      <c r="F26" s="236">
        <f t="shared" si="4"/>
        <v>1597.8</v>
      </c>
      <c r="G26" s="236">
        <f t="shared" si="5"/>
        <v>1864.1</v>
      </c>
      <c r="H26" s="236">
        <f t="shared" si="19"/>
        <v>2130.4</v>
      </c>
      <c r="I26" s="236">
        <f t="shared" si="6"/>
        <v>2396.7000000000003</v>
      </c>
      <c r="J26" s="131">
        <v>2663</v>
      </c>
      <c r="K26" s="236">
        <f t="shared" si="7"/>
        <v>2929.3</v>
      </c>
      <c r="L26" s="236">
        <f t="shared" si="8"/>
        <v>3195.6</v>
      </c>
      <c r="M26" s="236">
        <f t="shared" si="9"/>
        <v>3461.9</v>
      </c>
      <c r="N26" s="236">
        <f t="shared" si="10"/>
        <v>3728.2</v>
      </c>
      <c r="O26" s="236">
        <f t="shared" si="11"/>
        <v>3994.5</v>
      </c>
      <c r="P26" s="236">
        <f t="shared" si="20"/>
        <v>4260.8</v>
      </c>
      <c r="Q26" s="236">
        <f t="shared" si="21"/>
        <v>4527.0999999999995</v>
      </c>
      <c r="R26" s="236">
        <f t="shared" si="22"/>
        <v>4793.4000000000005</v>
      </c>
      <c r="S26" s="236">
        <f t="shared" si="12"/>
        <v>5059.7</v>
      </c>
      <c r="T26" s="236">
        <f t="shared" si="13"/>
        <v>5326</v>
      </c>
      <c r="U26" s="236">
        <f t="shared" si="14"/>
        <v>5592.3</v>
      </c>
      <c r="V26" s="236">
        <f t="shared" si="15"/>
        <v>5858.6</v>
      </c>
      <c r="W26" s="236">
        <f t="shared" si="16"/>
        <v>6124.9</v>
      </c>
      <c r="X26" s="236">
        <f t="shared" si="17"/>
        <v>6391.2</v>
      </c>
      <c r="Y26" s="119">
        <f t="shared" si="18"/>
        <v>6657.5</v>
      </c>
      <c r="Z26" s="292">
        <f t="shared" si="23"/>
        <v>7323.25</v>
      </c>
      <c r="AA26" s="292">
        <f t="shared" si="24"/>
        <v>7989</v>
      </c>
      <c r="AB26" s="292">
        <f t="shared" si="25"/>
        <v>8654.75</v>
      </c>
      <c r="AC26" s="292">
        <f t="shared" si="26"/>
        <v>9320.5</v>
      </c>
      <c r="AD26" s="292">
        <f t="shared" si="27"/>
        <v>9986.25</v>
      </c>
      <c r="AE26" s="276" t="s">
        <v>519</v>
      </c>
      <c r="AF26" s="270" t="s">
        <v>520</v>
      </c>
    </row>
    <row r="27" spans="1:32" ht="16.5" thickBot="1" x14ac:dyDescent="0.3">
      <c r="A27" s="507"/>
      <c r="B27" s="135" t="s">
        <v>297</v>
      </c>
      <c r="C27" s="236">
        <f t="shared" si="1"/>
        <v>798.9</v>
      </c>
      <c r="D27" s="236">
        <f t="shared" si="2"/>
        <v>1065.2</v>
      </c>
      <c r="E27" s="236">
        <f>J27*0.5</f>
        <v>1331.5</v>
      </c>
      <c r="F27" s="236">
        <f t="shared" si="4"/>
        <v>1597.8</v>
      </c>
      <c r="G27" s="236">
        <f t="shared" si="5"/>
        <v>1864.1</v>
      </c>
      <c r="H27" s="236">
        <f t="shared" si="19"/>
        <v>2130.4</v>
      </c>
      <c r="I27" s="236">
        <f t="shared" si="6"/>
        <v>2396.7000000000003</v>
      </c>
      <c r="J27" s="131">
        <v>2663</v>
      </c>
      <c r="K27" s="236">
        <f t="shared" si="7"/>
        <v>2929.3</v>
      </c>
      <c r="L27" s="236">
        <f t="shared" si="8"/>
        <v>3195.6</v>
      </c>
      <c r="M27" s="236">
        <f t="shared" si="9"/>
        <v>3461.9</v>
      </c>
      <c r="N27" s="236">
        <f t="shared" si="10"/>
        <v>3728.2</v>
      </c>
      <c r="O27" s="236">
        <f t="shared" si="11"/>
        <v>3994.5</v>
      </c>
      <c r="P27" s="236">
        <f t="shared" si="20"/>
        <v>4260.8</v>
      </c>
      <c r="Q27" s="236">
        <f t="shared" si="21"/>
        <v>4527.0999999999995</v>
      </c>
      <c r="R27" s="236">
        <f t="shared" si="22"/>
        <v>4793.4000000000005</v>
      </c>
      <c r="S27" s="236">
        <f t="shared" si="12"/>
        <v>5059.7</v>
      </c>
      <c r="T27" s="236">
        <f t="shared" si="13"/>
        <v>5326</v>
      </c>
      <c r="U27" s="236">
        <f t="shared" si="14"/>
        <v>5592.3</v>
      </c>
      <c r="V27" s="236">
        <f t="shared" si="15"/>
        <v>5858.6</v>
      </c>
      <c r="W27" s="236">
        <f t="shared" si="16"/>
        <v>6124.9</v>
      </c>
      <c r="X27" s="236">
        <f t="shared" si="17"/>
        <v>6391.2</v>
      </c>
      <c r="Y27" s="119">
        <f t="shared" si="18"/>
        <v>6657.5</v>
      </c>
      <c r="Z27" s="292">
        <f t="shared" si="23"/>
        <v>7323.25</v>
      </c>
      <c r="AA27" s="292">
        <f t="shared" si="24"/>
        <v>7989</v>
      </c>
      <c r="AB27" s="292">
        <f t="shared" si="25"/>
        <v>8654.75</v>
      </c>
      <c r="AC27" s="292">
        <f t="shared" si="26"/>
        <v>9320.5</v>
      </c>
      <c r="AD27" s="292">
        <f t="shared" si="27"/>
        <v>9986.25</v>
      </c>
      <c r="AE27" s="276" t="s">
        <v>519</v>
      </c>
      <c r="AF27" s="270" t="s">
        <v>520</v>
      </c>
    </row>
    <row r="28" spans="1:32" ht="16.5" thickBot="1" x14ac:dyDescent="0.3">
      <c r="A28" s="507"/>
      <c r="B28" s="372" t="s">
        <v>461</v>
      </c>
      <c r="C28" s="236">
        <f t="shared" si="1"/>
        <v>798.9</v>
      </c>
      <c r="D28" s="236">
        <f t="shared" si="2"/>
        <v>1065.2</v>
      </c>
      <c r="E28" s="236">
        <f t="shared" si="3"/>
        <v>1331.5</v>
      </c>
      <c r="F28" s="236">
        <f t="shared" si="4"/>
        <v>1597.8</v>
      </c>
      <c r="G28" s="236">
        <f t="shared" si="5"/>
        <v>1864.1</v>
      </c>
      <c r="H28" s="236">
        <f t="shared" si="19"/>
        <v>2130.4</v>
      </c>
      <c r="I28" s="236">
        <f t="shared" si="6"/>
        <v>2396.7000000000003</v>
      </c>
      <c r="J28" s="131">
        <v>2663</v>
      </c>
      <c r="K28" s="236">
        <f t="shared" si="7"/>
        <v>2929.3</v>
      </c>
      <c r="L28" s="236">
        <f t="shared" si="8"/>
        <v>3195.6</v>
      </c>
      <c r="M28" s="236">
        <f t="shared" si="9"/>
        <v>3461.9</v>
      </c>
      <c r="N28" s="236">
        <f t="shared" si="10"/>
        <v>3728.2</v>
      </c>
      <c r="O28" s="236">
        <f t="shared" si="11"/>
        <v>3994.5</v>
      </c>
      <c r="P28" s="236">
        <f t="shared" si="20"/>
        <v>4260.8</v>
      </c>
      <c r="Q28" s="236">
        <f t="shared" si="21"/>
        <v>4527.0999999999995</v>
      </c>
      <c r="R28" s="236">
        <f t="shared" si="22"/>
        <v>4793.4000000000005</v>
      </c>
      <c r="S28" s="236">
        <f t="shared" si="12"/>
        <v>5059.7</v>
      </c>
      <c r="T28" s="236">
        <f t="shared" si="13"/>
        <v>5326</v>
      </c>
      <c r="U28" s="236">
        <f t="shared" si="14"/>
        <v>5592.3</v>
      </c>
      <c r="V28" s="236">
        <f t="shared" si="15"/>
        <v>5858.6</v>
      </c>
      <c r="W28" s="236">
        <f t="shared" si="16"/>
        <v>6124.9</v>
      </c>
      <c r="X28" s="236">
        <f t="shared" si="17"/>
        <v>6391.2</v>
      </c>
      <c r="Y28" s="119">
        <f t="shared" si="18"/>
        <v>6657.5</v>
      </c>
      <c r="Z28" s="292">
        <f t="shared" si="23"/>
        <v>7323.25</v>
      </c>
      <c r="AA28" s="292">
        <f t="shared" si="24"/>
        <v>7989</v>
      </c>
      <c r="AB28" s="292">
        <f t="shared" si="25"/>
        <v>8654.75</v>
      </c>
      <c r="AC28" s="292">
        <f t="shared" si="26"/>
        <v>9320.5</v>
      </c>
      <c r="AD28" s="292">
        <f t="shared" si="27"/>
        <v>9986.25</v>
      </c>
      <c r="AE28" s="276" t="s">
        <v>519</v>
      </c>
      <c r="AF28" s="270" t="s">
        <v>520</v>
      </c>
    </row>
    <row r="29" spans="1:32" ht="15" customHeight="1" thickBot="1" x14ac:dyDescent="0.3">
      <c r="A29" s="638"/>
      <c r="B29" s="626" t="s">
        <v>466</v>
      </c>
      <c r="C29" s="236">
        <f t="shared" si="1"/>
        <v>798.9</v>
      </c>
      <c r="D29" s="236">
        <f t="shared" si="2"/>
        <v>1065.2</v>
      </c>
      <c r="E29" s="236">
        <f t="shared" si="3"/>
        <v>1331.5</v>
      </c>
      <c r="F29" s="236">
        <f t="shared" si="4"/>
        <v>1597.8</v>
      </c>
      <c r="G29" s="236">
        <f t="shared" si="5"/>
        <v>1864.1</v>
      </c>
      <c r="H29" s="236">
        <f t="shared" si="19"/>
        <v>2130.4</v>
      </c>
      <c r="I29" s="236">
        <f t="shared" si="6"/>
        <v>2396.7000000000003</v>
      </c>
      <c r="J29" s="131">
        <v>2663</v>
      </c>
      <c r="K29" s="236">
        <f t="shared" si="7"/>
        <v>2929.3</v>
      </c>
      <c r="L29" s="236">
        <f t="shared" si="8"/>
        <v>3195.6</v>
      </c>
      <c r="M29" s="236">
        <f t="shared" si="9"/>
        <v>3461.9</v>
      </c>
      <c r="N29" s="236">
        <f t="shared" si="10"/>
        <v>3728.2</v>
      </c>
      <c r="O29" s="236">
        <f t="shared" si="11"/>
        <v>3994.5</v>
      </c>
      <c r="P29" s="236">
        <f t="shared" si="20"/>
        <v>4260.8</v>
      </c>
      <c r="Q29" s="236">
        <f t="shared" si="21"/>
        <v>4527.0999999999995</v>
      </c>
      <c r="R29" s="236">
        <f t="shared" si="22"/>
        <v>4793.4000000000005</v>
      </c>
      <c r="S29" s="236">
        <f t="shared" si="12"/>
        <v>5059.7</v>
      </c>
      <c r="T29" s="236">
        <f t="shared" si="13"/>
        <v>5326</v>
      </c>
      <c r="U29" s="236">
        <f t="shared" si="14"/>
        <v>5592.3</v>
      </c>
      <c r="V29" s="236">
        <f t="shared" si="15"/>
        <v>5858.6</v>
      </c>
      <c r="W29" s="236">
        <f t="shared" si="16"/>
        <v>6124.9</v>
      </c>
      <c r="X29" s="236">
        <f t="shared" si="17"/>
        <v>6391.2</v>
      </c>
      <c r="Y29" s="119">
        <f t="shared" si="18"/>
        <v>6657.5</v>
      </c>
      <c r="Z29" s="292">
        <f t="shared" si="23"/>
        <v>7323.25</v>
      </c>
      <c r="AA29" s="292">
        <f t="shared" si="24"/>
        <v>7989</v>
      </c>
      <c r="AB29" s="292">
        <f t="shared" si="25"/>
        <v>8654.75</v>
      </c>
      <c r="AC29" s="292">
        <f t="shared" si="26"/>
        <v>9320.5</v>
      </c>
      <c r="AD29" s="292">
        <f t="shared" si="27"/>
        <v>9986.25</v>
      </c>
      <c r="AE29" s="619" t="s">
        <v>519</v>
      </c>
      <c r="AF29" s="620" t="s">
        <v>520</v>
      </c>
    </row>
    <row r="30" spans="1:32" ht="15" customHeight="1" x14ac:dyDescent="0.25">
      <c r="A30" s="638"/>
      <c r="B30" s="627"/>
      <c r="C30" s="236">
        <f t="shared" si="1"/>
        <v>798.9</v>
      </c>
      <c r="D30" s="236">
        <f t="shared" si="2"/>
        <v>1065.2</v>
      </c>
      <c r="E30" s="236">
        <f t="shared" si="3"/>
        <v>1331.5</v>
      </c>
      <c r="F30" s="236">
        <f t="shared" si="4"/>
        <v>1597.8</v>
      </c>
      <c r="G30" s="236">
        <f t="shared" si="5"/>
        <v>1864.1</v>
      </c>
      <c r="H30" s="236">
        <f t="shared" si="19"/>
        <v>2130.4</v>
      </c>
      <c r="I30" s="236">
        <f t="shared" si="6"/>
        <v>2396.7000000000003</v>
      </c>
      <c r="J30" s="131">
        <v>2663</v>
      </c>
      <c r="K30" s="236">
        <f t="shared" si="7"/>
        <v>2929.3</v>
      </c>
      <c r="L30" s="236">
        <f t="shared" si="8"/>
        <v>3195.6</v>
      </c>
      <c r="M30" s="236">
        <f t="shared" si="9"/>
        <v>3461.9</v>
      </c>
      <c r="N30" s="236">
        <f t="shared" si="10"/>
        <v>3728.2</v>
      </c>
      <c r="O30" s="236">
        <f t="shared" si="11"/>
        <v>3994.5</v>
      </c>
      <c r="P30" s="236">
        <f t="shared" si="20"/>
        <v>4260.8</v>
      </c>
      <c r="Q30" s="236">
        <f t="shared" si="21"/>
        <v>4527.0999999999995</v>
      </c>
      <c r="R30" s="236">
        <f t="shared" si="22"/>
        <v>4793.4000000000005</v>
      </c>
      <c r="S30" s="236">
        <f t="shared" si="12"/>
        <v>5059.7</v>
      </c>
      <c r="T30" s="236">
        <f t="shared" si="13"/>
        <v>5326</v>
      </c>
      <c r="U30" s="236">
        <f t="shared" si="14"/>
        <v>5592.3</v>
      </c>
      <c r="V30" s="236">
        <f t="shared" si="15"/>
        <v>5858.6</v>
      </c>
      <c r="W30" s="236">
        <f t="shared" si="16"/>
        <v>6124.9</v>
      </c>
      <c r="X30" s="236">
        <f t="shared" si="17"/>
        <v>6391.2</v>
      </c>
      <c r="Y30" s="119">
        <f t="shared" si="18"/>
        <v>6657.5</v>
      </c>
      <c r="Z30" s="292">
        <f t="shared" si="23"/>
        <v>7323.25</v>
      </c>
      <c r="AA30" s="292">
        <f t="shared" si="24"/>
        <v>7989</v>
      </c>
      <c r="AB30" s="292">
        <f t="shared" si="25"/>
        <v>8654.75</v>
      </c>
      <c r="AC30" s="292">
        <f t="shared" si="26"/>
        <v>9320.5</v>
      </c>
      <c r="AD30" s="292">
        <f t="shared" si="27"/>
        <v>9986.25</v>
      </c>
      <c r="AE30" s="554"/>
      <c r="AF30" s="556"/>
    </row>
    <row r="31" spans="1:32" ht="31.5" x14ac:dyDescent="0.25">
      <c r="A31" s="507"/>
      <c r="B31" s="373" t="s">
        <v>504</v>
      </c>
      <c r="C31" s="236">
        <f t="shared" si="1"/>
        <v>639</v>
      </c>
      <c r="D31" s="236">
        <f t="shared" si="2"/>
        <v>852</v>
      </c>
      <c r="E31" s="236">
        <f t="shared" si="3"/>
        <v>1065</v>
      </c>
      <c r="F31" s="236">
        <f t="shared" si="4"/>
        <v>1278</v>
      </c>
      <c r="G31" s="236">
        <f t="shared" si="5"/>
        <v>1491</v>
      </c>
      <c r="H31" s="236">
        <f t="shared" si="19"/>
        <v>1704</v>
      </c>
      <c r="I31" s="236">
        <f t="shared" si="6"/>
        <v>1917</v>
      </c>
      <c r="J31" s="379">
        <v>2130</v>
      </c>
      <c r="K31" s="236">
        <f t="shared" si="7"/>
        <v>2343</v>
      </c>
      <c r="L31" s="236">
        <f t="shared" si="8"/>
        <v>2556</v>
      </c>
      <c r="M31" s="236">
        <f t="shared" si="9"/>
        <v>2769</v>
      </c>
      <c r="N31" s="236">
        <f t="shared" si="10"/>
        <v>2982</v>
      </c>
      <c r="O31" s="236">
        <f t="shared" si="11"/>
        <v>3195</v>
      </c>
      <c r="P31" s="236">
        <f t="shared" si="20"/>
        <v>3408</v>
      </c>
      <c r="Q31" s="236">
        <f t="shared" si="21"/>
        <v>3621</v>
      </c>
      <c r="R31" s="236">
        <f t="shared" si="22"/>
        <v>3834</v>
      </c>
      <c r="S31" s="236">
        <f t="shared" si="12"/>
        <v>4047</v>
      </c>
      <c r="T31" s="236">
        <f t="shared" si="13"/>
        <v>4260</v>
      </c>
      <c r="U31" s="236">
        <f t="shared" si="14"/>
        <v>4473</v>
      </c>
      <c r="V31" s="236">
        <f t="shared" si="15"/>
        <v>4686</v>
      </c>
      <c r="W31" s="236">
        <f t="shared" si="16"/>
        <v>4899</v>
      </c>
      <c r="X31" s="236">
        <f t="shared" si="17"/>
        <v>5112</v>
      </c>
      <c r="Y31" s="119">
        <f t="shared" si="18"/>
        <v>5325</v>
      </c>
      <c r="Z31" s="292">
        <f t="shared" si="23"/>
        <v>5857.5</v>
      </c>
      <c r="AA31" s="292">
        <f t="shared" si="24"/>
        <v>6390</v>
      </c>
      <c r="AB31" s="292">
        <f t="shared" si="25"/>
        <v>6922.5</v>
      </c>
      <c r="AC31" s="292">
        <f t="shared" si="26"/>
        <v>7455</v>
      </c>
      <c r="AD31" s="292">
        <f t="shared" si="27"/>
        <v>7987.5</v>
      </c>
      <c r="AE31" s="276" t="s">
        <v>465</v>
      </c>
      <c r="AF31" s="270" t="s">
        <v>523</v>
      </c>
    </row>
    <row r="32" spans="1:32" ht="32.25" thickBot="1" x14ac:dyDescent="0.3">
      <c r="A32" s="508"/>
      <c r="B32" s="142" t="s">
        <v>505</v>
      </c>
      <c r="C32" s="138">
        <f t="shared" si="1"/>
        <v>639</v>
      </c>
      <c r="D32" s="138">
        <f t="shared" si="2"/>
        <v>852</v>
      </c>
      <c r="E32" s="138">
        <f t="shared" si="3"/>
        <v>1065</v>
      </c>
      <c r="F32" s="138">
        <f t="shared" si="4"/>
        <v>1278</v>
      </c>
      <c r="G32" s="138">
        <f t="shared" si="5"/>
        <v>1491</v>
      </c>
      <c r="H32" s="138">
        <f t="shared" si="19"/>
        <v>1704</v>
      </c>
      <c r="I32" s="138">
        <f t="shared" si="6"/>
        <v>1917</v>
      </c>
      <c r="J32" s="380">
        <v>2130</v>
      </c>
      <c r="K32" s="138">
        <f t="shared" si="7"/>
        <v>2343</v>
      </c>
      <c r="L32" s="138">
        <f t="shared" si="8"/>
        <v>2556</v>
      </c>
      <c r="M32" s="138">
        <f t="shared" si="9"/>
        <v>2769</v>
      </c>
      <c r="N32" s="138">
        <f t="shared" si="10"/>
        <v>2982</v>
      </c>
      <c r="O32" s="138">
        <f t="shared" si="11"/>
        <v>3195</v>
      </c>
      <c r="P32" s="138">
        <f t="shared" si="20"/>
        <v>3408</v>
      </c>
      <c r="Q32" s="138">
        <f t="shared" si="21"/>
        <v>3621</v>
      </c>
      <c r="R32" s="138">
        <f t="shared" si="22"/>
        <v>3834</v>
      </c>
      <c r="S32" s="138">
        <f t="shared" si="12"/>
        <v>4047</v>
      </c>
      <c r="T32" s="138">
        <f t="shared" si="13"/>
        <v>4260</v>
      </c>
      <c r="U32" s="138">
        <f t="shared" si="14"/>
        <v>4473</v>
      </c>
      <c r="V32" s="138">
        <f t="shared" si="15"/>
        <v>4686</v>
      </c>
      <c r="W32" s="138">
        <f t="shared" si="16"/>
        <v>4899</v>
      </c>
      <c r="X32" s="138">
        <f t="shared" si="17"/>
        <v>5112</v>
      </c>
      <c r="Y32" s="139">
        <f t="shared" si="18"/>
        <v>5325</v>
      </c>
      <c r="Z32" s="139">
        <f t="shared" si="23"/>
        <v>5857.5</v>
      </c>
      <c r="AA32" s="139">
        <f t="shared" si="24"/>
        <v>6390</v>
      </c>
      <c r="AB32" s="139">
        <f t="shared" si="25"/>
        <v>6922.5</v>
      </c>
      <c r="AC32" s="139">
        <f t="shared" si="26"/>
        <v>7455</v>
      </c>
      <c r="AD32" s="139">
        <f t="shared" si="27"/>
        <v>7987.5</v>
      </c>
      <c r="AE32" s="277" t="s">
        <v>465</v>
      </c>
      <c r="AF32" s="271" t="s">
        <v>520</v>
      </c>
    </row>
    <row r="33" spans="1:32" ht="16.5" thickBot="1" x14ac:dyDescent="0.3">
      <c r="A33" s="549">
        <v>3</v>
      </c>
      <c r="B33" s="141" t="s">
        <v>6</v>
      </c>
      <c r="C33" s="131">
        <f t="shared" si="1"/>
        <v>866.69999999999993</v>
      </c>
      <c r="D33" s="131">
        <f t="shared" si="2"/>
        <v>1155.6000000000001</v>
      </c>
      <c r="E33" s="131">
        <f t="shared" si="3"/>
        <v>1444.5</v>
      </c>
      <c r="F33" s="131">
        <f t="shared" si="4"/>
        <v>1733.3999999999999</v>
      </c>
      <c r="G33" s="131">
        <f t="shared" si="5"/>
        <v>2022.3</v>
      </c>
      <c r="H33" s="131">
        <f t="shared" si="19"/>
        <v>2311.2000000000003</v>
      </c>
      <c r="I33" s="131">
        <f t="shared" si="6"/>
        <v>2600.1</v>
      </c>
      <c r="J33" s="131">
        <v>2889</v>
      </c>
      <c r="K33" s="131">
        <f t="shared" si="7"/>
        <v>3177.9</v>
      </c>
      <c r="L33" s="131">
        <f t="shared" si="8"/>
        <v>3466.7999999999997</v>
      </c>
      <c r="M33" s="131">
        <f t="shared" si="9"/>
        <v>3755.7000000000003</v>
      </c>
      <c r="N33" s="131">
        <f t="shared" si="10"/>
        <v>4044.6</v>
      </c>
      <c r="O33" s="131">
        <f t="shared" si="11"/>
        <v>4333.5</v>
      </c>
      <c r="P33" s="131">
        <f t="shared" si="20"/>
        <v>4622.4000000000005</v>
      </c>
      <c r="Q33" s="131">
        <f t="shared" si="21"/>
        <v>4911.3</v>
      </c>
      <c r="R33" s="131">
        <f t="shared" si="22"/>
        <v>5200.2</v>
      </c>
      <c r="S33" s="131">
        <f t="shared" si="12"/>
        <v>5489.0999999999995</v>
      </c>
      <c r="T33" s="131">
        <f t="shared" si="13"/>
        <v>5778</v>
      </c>
      <c r="U33" s="131">
        <f t="shared" si="14"/>
        <v>6066.9000000000005</v>
      </c>
      <c r="V33" s="131">
        <f t="shared" si="15"/>
        <v>6355.8</v>
      </c>
      <c r="W33" s="131">
        <f t="shared" si="16"/>
        <v>6644.7</v>
      </c>
      <c r="X33" s="131">
        <f t="shared" si="17"/>
        <v>6933.5999999999995</v>
      </c>
      <c r="Y33" s="132">
        <f t="shared" si="18"/>
        <v>7222.5</v>
      </c>
      <c r="Z33" s="132">
        <f t="shared" si="23"/>
        <v>7944.75</v>
      </c>
      <c r="AA33" s="132">
        <f t="shared" si="24"/>
        <v>8667</v>
      </c>
      <c r="AB33" s="132">
        <f t="shared" si="25"/>
        <v>9389.25</v>
      </c>
      <c r="AC33" s="132">
        <f t="shared" si="26"/>
        <v>10111.5</v>
      </c>
      <c r="AD33" s="132">
        <f t="shared" si="27"/>
        <v>10833.75</v>
      </c>
      <c r="AE33" s="275" t="s">
        <v>519</v>
      </c>
      <c r="AF33" s="269" t="s">
        <v>520</v>
      </c>
    </row>
    <row r="34" spans="1:32" ht="32.25" thickBot="1" x14ac:dyDescent="0.3">
      <c r="A34" s="550"/>
      <c r="B34" s="135" t="s">
        <v>467</v>
      </c>
      <c r="C34" s="236">
        <f t="shared" si="1"/>
        <v>866.69999999999993</v>
      </c>
      <c r="D34" s="236">
        <f t="shared" si="2"/>
        <v>1155.6000000000001</v>
      </c>
      <c r="E34" s="236">
        <f t="shared" si="3"/>
        <v>1444.5</v>
      </c>
      <c r="F34" s="236">
        <f t="shared" si="4"/>
        <v>1733.3999999999999</v>
      </c>
      <c r="G34" s="236">
        <f t="shared" si="5"/>
        <v>2022.3</v>
      </c>
      <c r="H34" s="236">
        <f t="shared" si="19"/>
        <v>2311.2000000000003</v>
      </c>
      <c r="I34" s="236">
        <f t="shared" si="6"/>
        <v>2600.1</v>
      </c>
      <c r="J34" s="131">
        <v>2889</v>
      </c>
      <c r="K34" s="236">
        <f t="shared" si="7"/>
        <v>3177.9</v>
      </c>
      <c r="L34" s="236">
        <f t="shared" si="8"/>
        <v>3466.7999999999997</v>
      </c>
      <c r="M34" s="236">
        <f t="shared" si="9"/>
        <v>3755.7000000000003</v>
      </c>
      <c r="N34" s="236">
        <f t="shared" si="10"/>
        <v>4044.6</v>
      </c>
      <c r="O34" s="236">
        <f t="shared" si="11"/>
        <v>4333.5</v>
      </c>
      <c r="P34" s="236">
        <f t="shared" si="20"/>
        <v>4622.4000000000005</v>
      </c>
      <c r="Q34" s="236">
        <f t="shared" si="21"/>
        <v>4911.3</v>
      </c>
      <c r="R34" s="236">
        <f t="shared" si="22"/>
        <v>5200.2</v>
      </c>
      <c r="S34" s="236">
        <f t="shared" si="12"/>
        <v>5489.0999999999995</v>
      </c>
      <c r="T34" s="236">
        <f t="shared" si="13"/>
        <v>5778</v>
      </c>
      <c r="U34" s="236">
        <f t="shared" si="14"/>
        <v>6066.9000000000005</v>
      </c>
      <c r="V34" s="236">
        <f t="shared" si="15"/>
        <v>6355.8</v>
      </c>
      <c r="W34" s="236">
        <f t="shared" si="16"/>
        <v>6644.7</v>
      </c>
      <c r="X34" s="236">
        <f t="shared" si="17"/>
        <v>6933.5999999999995</v>
      </c>
      <c r="Y34" s="119">
        <f t="shared" si="18"/>
        <v>7222.5</v>
      </c>
      <c r="Z34" s="292">
        <f t="shared" si="23"/>
        <v>7944.75</v>
      </c>
      <c r="AA34" s="292">
        <f t="shared" si="24"/>
        <v>8667</v>
      </c>
      <c r="AB34" s="292">
        <f t="shared" si="25"/>
        <v>9389.25</v>
      </c>
      <c r="AC34" s="292">
        <f t="shared" si="26"/>
        <v>10111.5</v>
      </c>
      <c r="AD34" s="292">
        <f t="shared" si="27"/>
        <v>10833.75</v>
      </c>
      <c r="AE34" s="276" t="s">
        <v>526</v>
      </c>
      <c r="AF34" s="270" t="s">
        <v>527</v>
      </c>
    </row>
    <row r="35" spans="1:32" ht="31.5" thickBot="1" x14ac:dyDescent="0.3">
      <c r="A35" s="550"/>
      <c r="B35" s="135" t="s">
        <v>468</v>
      </c>
      <c r="C35" s="236">
        <f t="shared" si="1"/>
        <v>866.69999999999993</v>
      </c>
      <c r="D35" s="236">
        <f t="shared" si="2"/>
        <v>1155.6000000000001</v>
      </c>
      <c r="E35" s="236">
        <f t="shared" si="3"/>
        <v>1444.5</v>
      </c>
      <c r="F35" s="236">
        <f t="shared" si="4"/>
        <v>1733.3999999999999</v>
      </c>
      <c r="G35" s="236">
        <f t="shared" si="5"/>
        <v>2022.3</v>
      </c>
      <c r="H35" s="236">
        <f t="shared" si="19"/>
        <v>2311.2000000000003</v>
      </c>
      <c r="I35" s="236">
        <f t="shared" si="6"/>
        <v>2600.1</v>
      </c>
      <c r="J35" s="131">
        <v>2889</v>
      </c>
      <c r="K35" s="236">
        <f t="shared" si="7"/>
        <v>3177.9</v>
      </c>
      <c r="L35" s="236">
        <f t="shared" si="8"/>
        <v>3466.7999999999997</v>
      </c>
      <c r="M35" s="236">
        <f t="shared" si="9"/>
        <v>3755.7000000000003</v>
      </c>
      <c r="N35" s="236">
        <f t="shared" si="10"/>
        <v>4044.6</v>
      </c>
      <c r="O35" s="236">
        <f t="shared" si="11"/>
        <v>4333.5</v>
      </c>
      <c r="P35" s="236">
        <f t="shared" si="20"/>
        <v>4622.4000000000005</v>
      </c>
      <c r="Q35" s="236">
        <f t="shared" si="21"/>
        <v>4911.3</v>
      </c>
      <c r="R35" s="236">
        <f t="shared" si="22"/>
        <v>5200.2</v>
      </c>
      <c r="S35" s="236">
        <f t="shared" si="12"/>
        <v>5489.0999999999995</v>
      </c>
      <c r="T35" s="236">
        <f t="shared" si="13"/>
        <v>5778</v>
      </c>
      <c r="U35" s="236">
        <f t="shared" si="14"/>
        <v>6066.9000000000005</v>
      </c>
      <c r="V35" s="236">
        <f t="shared" si="15"/>
        <v>6355.8</v>
      </c>
      <c r="W35" s="236">
        <f t="shared" si="16"/>
        <v>6644.7</v>
      </c>
      <c r="X35" s="236">
        <f t="shared" si="17"/>
        <v>6933.5999999999995</v>
      </c>
      <c r="Y35" s="119">
        <f t="shared" si="18"/>
        <v>7222.5</v>
      </c>
      <c r="Z35" s="292">
        <f t="shared" si="23"/>
        <v>7944.75</v>
      </c>
      <c r="AA35" s="292">
        <f t="shared" si="24"/>
        <v>8667</v>
      </c>
      <c r="AB35" s="292">
        <f t="shared" si="25"/>
        <v>9389.25</v>
      </c>
      <c r="AC35" s="292">
        <f t="shared" si="26"/>
        <v>10111.5</v>
      </c>
      <c r="AD35" s="292">
        <f t="shared" si="27"/>
        <v>10833.75</v>
      </c>
      <c r="AE35" s="276" t="s">
        <v>519</v>
      </c>
      <c r="AF35" s="270" t="s">
        <v>465</v>
      </c>
    </row>
    <row r="36" spans="1:32" ht="15.75" x14ac:dyDescent="0.25">
      <c r="A36" s="550"/>
      <c r="B36" s="135" t="s">
        <v>469</v>
      </c>
      <c r="C36" s="236">
        <f t="shared" si="1"/>
        <v>866.69999999999993</v>
      </c>
      <c r="D36" s="236">
        <f t="shared" si="2"/>
        <v>1155.6000000000001</v>
      </c>
      <c r="E36" s="236">
        <f t="shared" si="3"/>
        <v>1444.5</v>
      </c>
      <c r="F36" s="236">
        <f t="shared" si="4"/>
        <v>1733.3999999999999</v>
      </c>
      <c r="G36" s="236">
        <f t="shared" si="5"/>
        <v>2022.3</v>
      </c>
      <c r="H36" s="236">
        <f t="shared" si="19"/>
        <v>2311.2000000000003</v>
      </c>
      <c r="I36" s="236">
        <f t="shared" si="6"/>
        <v>2600.1</v>
      </c>
      <c r="J36" s="131">
        <v>2889</v>
      </c>
      <c r="K36" s="236">
        <f t="shared" si="7"/>
        <v>3177.9</v>
      </c>
      <c r="L36" s="236">
        <f t="shared" si="8"/>
        <v>3466.7999999999997</v>
      </c>
      <c r="M36" s="236">
        <f t="shared" si="9"/>
        <v>3755.7000000000003</v>
      </c>
      <c r="N36" s="236">
        <f t="shared" si="10"/>
        <v>4044.6</v>
      </c>
      <c r="O36" s="236">
        <f t="shared" si="11"/>
        <v>4333.5</v>
      </c>
      <c r="P36" s="236">
        <f>J36*1.6</f>
        <v>4622.4000000000005</v>
      </c>
      <c r="Q36" s="236">
        <f>J36*1.7</f>
        <v>4911.3</v>
      </c>
      <c r="R36" s="236">
        <f>J36*1.8</f>
        <v>5200.2</v>
      </c>
      <c r="S36" s="236">
        <f t="shared" si="12"/>
        <v>5489.0999999999995</v>
      </c>
      <c r="T36" s="236">
        <f t="shared" si="13"/>
        <v>5778</v>
      </c>
      <c r="U36" s="236">
        <f t="shared" si="14"/>
        <v>6066.9000000000005</v>
      </c>
      <c r="V36" s="236">
        <f t="shared" si="15"/>
        <v>6355.8</v>
      </c>
      <c r="W36" s="236">
        <f t="shared" si="16"/>
        <v>6644.7</v>
      </c>
      <c r="X36" s="236">
        <f t="shared" si="17"/>
        <v>6933.5999999999995</v>
      </c>
      <c r="Y36" s="119">
        <f t="shared" si="18"/>
        <v>7222.5</v>
      </c>
      <c r="Z36" s="292">
        <f t="shared" si="23"/>
        <v>7944.75</v>
      </c>
      <c r="AA36" s="292">
        <f t="shared" si="24"/>
        <v>8667</v>
      </c>
      <c r="AB36" s="292">
        <f t="shared" si="25"/>
        <v>9389.25</v>
      </c>
      <c r="AC36" s="292">
        <f t="shared" si="26"/>
        <v>10111.5</v>
      </c>
      <c r="AD36" s="292">
        <f t="shared" si="27"/>
        <v>10833.75</v>
      </c>
      <c r="AE36" s="276" t="s">
        <v>530</v>
      </c>
      <c r="AF36" s="270" t="s">
        <v>531</v>
      </c>
    </row>
    <row r="37" spans="1:32" ht="31.5" x14ac:dyDescent="0.25">
      <c r="A37" s="550"/>
      <c r="B37" s="135" t="s">
        <v>472</v>
      </c>
      <c r="C37" s="236">
        <f t="shared" si="1"/>
        <v>693.3</v>
      </c>
      <c r="D37" s="236">
        <f t="shared" si="2"/>
        <v>924.40000000000009</v>
      </c>
      <c r="E37" s="236">
        <f t="shared" si="3"/>
        <v>1155.5</v>
      </c>
      <c r="F37" s="236">
        <f t="shared" si="4"/>
        <v>1386.6</v>
      </c>
      <c r="G37" s="236">
        <f t="shared" si="5"/>
        <v>1617.6999999999998</v>
      </c>
      <c r="H37" s="236">
        <f t="shared" si="19"/>
        <v>1848.8000000000002</v>
      </c>
      <c r="I37" s="236">
        <f t="shared" si="6"/>
        <v>2079.9</v>
      </c>
      <c r="J37" s="379">
        <v>2311</v>
      </c>
      <c r="K37" s="236">
        <f t="shared" si="7"/>
        <v>2542.1000000000004</v>
      </c>
      <c r="L37" s="236">
        <f t="shared" si="8"/>
        <v>2773.2</v>
      </c>
      <c r="M37" s="236">
        <f t="shared" si="9"/>
        <v>3004.3</v>
      </c>
      <c r="N37" s="236">
        <f t="shared" si="10"/>
        <v>3235.3999999999996</v>
      </c>
      <c r="O37" s="236">
        <f t="shared" si="11"/>
        <v>3466.5</v>
      </c>
      <c r="P37" s="236">
        <f>J37*1.6</f>
        <v>3697.6000000000004</v>
      </c>
      <c r="Q37" s="236">
        <f>J37*1.7</f>
        <v>3928.7</v>
      </c>
      <c r="R37" s="236">
        <f>J37*1.8</f>
        <v>4159.8</v>
      </c>
      <c r="S37" s="236">
        <f t="shared" si="12"/>
        <v>4390.8999999999996</v>
      </c>
      <c r="T37" s="236">
        <f t="shared" si="13"/>
        <v>4622</v>
      </c>
      <c r="U37" s="236">
        <f t="shared" si="14"/>
        <v>4853.1000000000004</v>
      </c>
      <c r="V37" s="236">
        <f t="shared" si="15"/>
        <v>5084.2000000000007</v>
      </c>
      <c r="W37" s="236">
        <f t="shared" si="16"/>
        <v>5315.2999999999993</v>
      </c>
      <c r="X37" s="236">
        <f t="shared" si="17"/>
        <v>5546.4</v>
      </c>
      <c r="Y37" s="119">
        <f t="shared" si="18"/>
        <v>5777.5</v>
      </c>
      <c r="Z37" s="292">
        <f t="shared" si="23"/>
        <v>6355.2500000000009</v>
      </c>
      <c r="AA37" s="292">
        <f t="shared" si="24"/>
        <v>6933</v>
      </c>
      <c r="AB37" s="292">
        <f t="shared" si="25"/>
        <v>7510.75</v>
      </c>
      <c r="AC37" s="292">
        <f t="shared" si="26"/>
        <v>8088.4999999999991</v>
      </c>
      <c r="AD37" s="292">
        <f t="shared" si="27"/>
        <v>8666.25</v>
      </c>
      <c r="AE37" s="276" t="s">
        <v>465</v>
      </c>
      <c r="AF37" s="270" t="s">
        <v>523</v>
      </c>
    </row>
    <row r="38" spans="1:32" ht="30.75" x14ac:dyDescent="0.25">
      <c r="A38" s="550"/>
      <c r="B38" s="135" t="s">
        <v>545</v>
      </c>
      <c r="C38" s="236">
        <f t="shared" si="1"/>
        <v>693.3</v>
      </c>
      <c r="D38" s="236">
        <f t="shared" si="2"/>
        <v>924.40000000000009</v>
      </c>
      <c r="E38" s="236">
        <f t="shared" si="3"/>
        <v>1155.5</v>
      </c>
      <c r="F38" s="236">
        <f t="shared" si="4"/>
        <v>1386.6</v>
      </c>
      <c r="G38" s="236">
        <f t="shared" si="5"/>
        <v>1617.6999999999998</v>
      </c>
      <c r="H38" s="236">
        <f t="shared" si="19"/>
        <v>1848.8000000000002</v>
      </c>
      <c r="I38" s="236">
        <f t="shared" si="6"/>
        <v>2079.9</v>
      </c>
      <c r="J38" s="379">
        <v>2311</v>
      </c>
      <c r="K38" s="236">
        <f t="shared" si="7"/>
        <v>2542.1000000000004</v>
      </c>
      <c r="L38" s="236">
        <f t="shared" si="8"/>
        <v>2773.2</v>
      </c>
      <c r="M38" s="236">
        <f t="shared" si="9"/>
        <v>3004.3</v>
      </c>
      <c r="N38" s="236">
        <f t="shared" si="10"/>
        <v>3235.3999999999996</v>
      </c>
      <c r="O38" s="236">
        <f t="shared" si="11"/>
        <v>3466.5</v>
      </c>
      <c r="P38" s="236">
        <f t="shared" ref="P38:P53" si="28">J38*1.6</f>
        <v>3697.6000000000004</v>
      </c>
      <c r="Q38" s="236">
        <f t="shared" ref="Q38:Q53" si="29">J38*1.7</f>
        <v>3928.7</v>
      </c>
      <c r="R38" s="236">
        <f t="shared" ref="R38:R53" si="30">J38*1.8</f>
        <v>4159.8</v>
      </c>
      <c r="S38" s="236">
        <f t="shared" si="12"/>
        <v>4390.8999999999996</v>
      </c>
      <c r="T38" s="236">
        <f t="shared" si="13"/>
        <v>4622</v>
      </c>
      <c r="U38" s="236">
        <f t="shared" si="14"/>
        <v>4853.1000000000004</v>
      </c>
      <c r="V38" s="236">
        <f t="shared" si="15"/>
        <v>5084.2000000000007</v>
      </c>
      <c r="W38" s="236">
        <f t="shared" si="16"/>
        <v>5315.2999999999993</v>
      </c>
      <c r="X38" s="236">
        <f t="shared" si="17"/>
        <v>5546.4</v>
      </c>
      <c r="Y38" s="119">
        <f t="shared" si="18"/>
        <v>5777.5</v>
      </c>
      <c r="Z38" s="292">
        <f t="shared" si="23"/>
        <v>6355.2500000000009</v>
      </c>
      <c r="AA38" s="292">
        <f t="shared" si="24"/>
        <v>6933</v>
      </c>
      <c r="AB38" s="292">
        <f t="shared" si="25"/>
        <v>7510.75</v>
      </c>
      <c r="AC38" s="292">
        <f t="shared" si="26"/>
        <v>8088.4999999999991</v>
      </c>
      <c r="AD38" s="292">
        <f t="shared" si="27"/>
        <v>8666.25</v>
      </c>
      <c r="AE38" s="276" t="s">
        <v>465</v>
      </c>
      <c r="AF38" s="270" t="s">
        <v>527</v>
      </c>
    </row>
    <row r="39" spans="1:32" ht="31.5" x14ac:dyDescent="0.25">
      <c r="A39" s="550"/>
      <c r="B39" s="135" t="s">
        <v>475</v>
      </c>
      <c r="C39" s="236">
        <f t="shared" si="1"/>
        <v>866.69999999999993</v>
      </c>
      <c r="D39" s="236">
        <f t="shared" si="2"/>
        <v>1155.6000000000001</v>
      </c>
      <c r="E39" s="236">
        <f t="shared" si="3"/>
        <v>1444.5</v>
      </c>
      <c r="F39" s="236">
        <f t="shared" si="4"/>
        <v>1733.3999999999999</v>
      </c>
      <c r="G39" s="236">
        <f t="shared" si="5"/>
        <v>2022.3</v>
      </c>
      <c r="H39" s="236">
        <f t="shared" si="19"/>
        <v>2311.2000000000003</v>
      </c>
      <c r="I39" s="236">
        <f t="shared" si="6"/>
        <v>2600.1</v>
      </c>
      <c r="J39" s="379">
        <v>2889</v>
      </c>
      <c r="K39" s="236">
        <f t="shared" si="7"/>
        <v>3177.9</v>
      </c>
      <c r="L39" s="236">
        <f t="shared" si="8"/>
        <v>3466.7999999999997</v>
      </c>
      <c r="M39" s="236">
        <f t="shared" si="9"/>
        <v>3755.7000000000003</v>
      </c>
      <c r="N39" s="236">
        <f t="shared" si="10"/>
        <v>4044.6</v>
      </c>
      <c r="O39" s="236">
        <f t="shared" si="11"/>
        <v>4333.5</v>
      </c>
      <c r="P39" s="236">
        <f t="shared" si="28"/>
        <v>4622.4000000000005</v>
      </c>
      <c r="Q39" s="236">
        <f t="shared" si="29"/>
        <v>4911.3</v>
      </c>
      <c r="R39" s="236">
        <f t="shared" si="30"/>
        <v>5200.2</v>
      </c>
      <c r="S39" s="236">
        <f t="shared" si="12"/>
        <v>5489.0999999999995</v>
      </c>
      <c r="T39" s="236">
        <f t="shared" si="13"/>
        <v>5778</v>
      </c>
      <c r="U39" s="236">
        <f t="shared" si="14"/>
        <v>6066.9000000000005</v>
      </c>
      <c r="V39" s="236">
        <f t="shared" si="15"/>
        <v>6355.8</v>
      </c>
      <c r="W39" s="236">
        <f t="shared" si="16"/>
        <v>6644.7</v>
      </c>
      <c r="X39" s="236">
        <f t="shared" si="17"/>
        <v>6933.5999999999995</v>
      </c>
      <c r="Y39" s="119">
        <f t="shared" si="18"/>
        <v>7222.5</v>
      </c>
      <c r="Z39" s="292">
        <f t="shared" si="23"/>
        <v>7944.75</v>
      </c>
      <c r="AA39" s="292">
        <f t="shared" si="24"/>
        <v>8667</v>
      </c>
      <c r="AB39" s="292">
        <f t="shared" si="25"/>
        <v>9389.25</v>
      </c>
      <c r="AC39" s="292">
        <f t="shared" si="26"/>
        <v>10111.5</v>
      </c>
      <c r="AD39" s="292">
        <f t="shared" si="27"/>
        <v>10833.75</v>
      </c>
      <c r="AE39" s="276" t="s">
        <v>526</v>
      </c>
      <c r="AF39" s="270" t="s">
        <v>465</v>
      </c>
    </row>
    <row r="40" spans="1:32" ht="15.75" x14ac:dyDescent="0.25">
      <c r="A40" s="550"/>
      <c r="B40" s="135" t="s">
        <v>470</v>
      </c>
      <c r="C40" s="236">
        <f t="shared" si="1"/>
        <v>866.69999999999993</v>
      </c>
      <c r="D40" s="236">
        <f t="shared" si="2"/>
        <v>1155.6000000000001</v>
      </c>
      <c r="E40" s="236">
        <f t="shared" si="3"/>
        <v>1444.5</v>
      </c>
      <c r="F40" s="236">
        <f t="shared" si="4"/>
        <v>1733.3999999999999</v>
      </c>
      <c r="G40" s="236">
        <f t="shared" si="5"/>
        <v>2022.3</v>
      </c>
      <c r="H40" s="236">
        <f t="shared" si="19"/>
        <v>2311.2000000000003</v>
      </c>
      <c r="I40" s="236">
        <f t="shared" si="6"/>
        <v>2600.1</v>
      </c>
      <c r="J40" s="391">
        <v>2889</v>
      </c>
      <c r="K40" s="236">
        <f t="shared" si="7"/>
        <v>3177.9</v>
      </c>
      <c r="L40" s="236">
        <f t="shared" si="8"/>
        <v>3466.7999999999997</v>
      </c>
      <c r="M40" s="236">
        <f t="shared" si="9"/>
        <v>3755.7000000000003</v>
      </c>
      <c r="N40" s="236">
        <f t="shared" si="10"/>
        <v>4044.6</v>
      </c>
      <c r="O40" s="236">
        <f t="shared" si="11"/>
        <v>4333.5</v>
      </c>
      <c r="P40" s="236">
        <f t="shared" si="28"/>
        <v>4622.4000000000005</v>
      </c>
      <c r="Q40" s="236">
        <f t="shared" si="29"/>
        <v>4911.3</v>
      </c>
      <c r="R40" s="236">
        <f t="shared" si="30"/>
        <v>5200.2</v>
      </c>
      <c r="S40" s="236">
        <f t="shared" si="12"/>
        <v>5489.0999999999995</v>
      </c>
      <c r="T40" s="236">
        <f t="shared" si="13"/>
        <v>5778</v>
      </c>
      <c r="U40" s="236">
        <f t="shared" si="14"/>
        <v>6066.9000000000005</v>
      </c>
      <c r="V40" s="236">
        <f t="shared" si="15"/>
        <v>6355.8</v>
      </c>
      <c r="W40" s="236">
        <f t="shared" si="16"/>
        <v>6644.7</v>
      </c>
      <c r="X40" s="236">
        <f t="shared" si="17"/>
        <v>6933.5999999999995</v>
      </c>
      <c r="Y40" s="119">
        <f t="shared" si="18"/>
        <v>7222.5</v>
      </c>
      <c r="Z40" s="292">
        <f t="shared" si="23"/>
        <v>7944.75</v>
      </c>
      <c r="AA40" s="292">
        <f t="shared" si="24"/>
        <v>8667</v>
      </c>
      <c r="AB40" s="292">
        <f t="shared" si="25"/>
        <v>9389.25</v>
      </c>
      <c r="AC40" s="292">
        <f t="shared" si="26"/>
        <v>10111.5</v>
      </c>
      <c r="AD40" s="292">
        <f t="shared" si="27"/>
        <v>10833.75</v>
      </c>
      <c r="AE40" s="276" t="s">
        <v>526</v>
      </c>
      <c r="AF40" s="270" t="s">
        <v>527</v>
      </c>
    </row>
    <row r="41" spans="1:32" ht="15.75" x14ac:dyDescent="0.25">
      <c r="A41" s="550"/>
      <c r="B41" s="135" t="s">
        <v>471</v>
      </c>
      <c r="C41" s="236">
        <f t="shared" si="1"/>
        <v>866.69999999999993</v>
      </c>
      <c r="D41" s="236">
        <f t="shared" si="2"/>
        <v>1155.6000000000001</v>
      </c>
      <c r="E41" s="236">
        <f t="shared" si="3"/>
        <v>1444.5</v>
      </c>
      <c r="F41" s="236">
        <f t="shared" si="4"/>
        <v>1733.3999999999999</v>
      </c>
      <c r="G41" s="236">
        <f t="shared" si="5"/>
        <v>2022.3</v>
      </c>
      <c r="H41" s="236">
        <f t="shared" si="19"/>
        <v>2311.2000000000003</v>
      </c>
      <c r="I41" s="236">
        <f t="shared" si="6"/>
        <v>2600.1</v>
      </c>
      <c r="J41" s="391">
        <v>2889</v>
      </c>
      <c r="K41" s="236">
        <f t="shared" si="7"/>
        <v>3177.9</v>
      </c>
      <c r="L41" s="236">
        <f t="shared" si="8"/>
        <v>3466.7999999999997</v>
      </c>
      <c r="M41" s="236">
        <f t="shared" si="9"/>
        <v>3755.7000000000003</v>
      </c>
      <c r="N41" s="236">
        <f t="shared" si="10"/>
        <v>4044.6</v>
      </c>
      <c r="O41" s="236">
        <f t="shared" si="11"/>
        <v>4333.5</v>
      </c>
      <c r="P41" s="236">
        <f t="shared" si="28"/>
        <v>4622.4000000000005</v>
      </c>
      <c r="Q41" s="236">
        <f t="shared" si="29"/>
        <v>4911.3</v>
      </c>
      <c r="R41" s="236">
        <f t="shared" si="30"/>
        <v>5200.2</v>
      </c>
      <c r="S41" s="236">
        <f t="shared" si="12"/>
        <v>5489.0999999999995</v>
      </c>
      <c r="T41" s="236">
        <f t="shared" si="13"/>
        <v>5778</v>
      </c>
      <c r="U41" s="236">
        <f t="shared" si="14"/>
        <v>6066.9000000000005</v>
      </c>
      <c r="V41" s="236">
        <f t="shared" si="15"/>
        <v>6355.8</v>
      </c>
      <c r="W41" s="236">
        <f t="shared" si="16"/>
        <v>6644.7</v>
      </c>
      <c r="X41" s="236">
        <f t="shared" si="17"/>
        <v>6933.5999999999995</v>
      </c>
      <c r="Y41" s="119">
        <f t="shared" si="18"/>
        <v>7222.5</v>
      </c>
      <c r="Z41" s="292">
        <f t="shared" si="23"/>
        <v>7944.75</v>
      </c>
      <c r="AA41" s="292">
        <f t="shared" si="24"/>
        <v>8667</v>
      </c>
      <c r="AB41" s="292">
        <f t="shared" si="25"/>
        <v>9389.25</v>
      </c>
      <c r="AC41" s="292">
        <f t="shared" si="26"/>
        <v>10111.5</v>
      </c>
      <c r="AD41" s="292">
        <f t="shared" si="27"/>
        <v>10833.75</v>
      </c>
      <c r="AE41" s="276" t="s">
        <v>532</v>
      </c>
      <c r="AF41" s="270" t="s">
        <v>520</v>
      </c>
    </row>
    <row r="42" spans="1:32" ht="31.5" x14ac:dyDescent="0.25">
      <c r="A42" s="550"/>
      <c r="B42" s="135" t="s">
        <v>474</v>
      </c>
      <c r="C42" s="236">
        <f t="shared" si="1"/>
        <v>866.69999999999993</v>
      </c>
      <c r="D42" s="236">
        <f t="shared" si="2"/>
        <v>1155.6000000000001</v>
      </c>
      <c r="E42" s="236">
        <f t="shared" si="3"/>
        <v>1444.5</v>
      </c>
      <c r="F42" s="236">
        <f t="shared" si="4"/>
        <v>1733.3999999999999</v>
      </c>
      <c r="G42" s="236">
        <f t="shared" si="5"/>
        <v>2022.3</v>
      </c>
      <c r="H42" s="236">
        <f t="shared" si="19"/>
        <v>2311.2000000000003</v>
      </c>
      <c r="I42" s="236">
        <f t="shared" si="6"/>
        <v>2600.1</v>
      </c>
      <c r="J42" s="391">
        <v>2889</v>
      </c>
      <c r="K42" s="236">
        <f t="shared" si="7"/>
        <v>3177.9</v>
      </c>
      <c r="L42" s="236">
        <f t="shared" si="8"/>
        <v>3466.7999999999997</v>
      </c>
      <c r="M42" s="236">
        <f t="shared" si="9"/>
        <v>3755.7000000000003</v>
      </c>
      <c r="N42" s="236">
        <f t="shared" si="10"/>
        <v>4044.6</v>
      </c>
      <c r="O42" s="236">
        <f t="shared" si="11"/>
        <v>4333.5</v>
      </c>
      <c r="P42" s="236">
        <f t="shared" si="28"/>
        <v>4622.4000000000005</v>
      </c>
      <c r="Q42" s="236">
        <f t="shared" si="29"/>
        <v>4911.3</v>
      </c>
      <c r="R42" s="236">
        <f t="shared" si="30"/>
        <v>5200.2</v>
      </c>
      <c r="S42" s="236">
        <f t="shared" si="12"/>
        <v>5489.0999999999995</v>
      </c>
      <c r="T42" s="236">
        <f t="shared" si="13"/>
        <v>5778</v>
      </c>
      <c r="U42" s="236">
        <f t="shared" si="14"/>
        <v>6066.9000000000005</v>
      </c>
      <c r="V42" s="236">
        <f t="shared" si="15"/>
        <v>6355.8</v>
      </c>
      <c r="W42" s="236">
        <f t="shared" si="16"/>
        <v>6644.7</v>
      </c>
      <c r="X42" s="236">
        <f t="shared" si="17"/>
        <v>6933.5999999999995</v>
      </c>
      <c r="Y42" s="119">
        <f t="shared" si="18"/>
        <v>7222.5</v>
      </c>
      <c r="Z42" s="292">
        <f t="shared" si="23"/>
        <v>7944.75</v>
      </c>
      <c r="AA42" s="292">
        <f t="shared" si="24"/>
        <v>8667</v>
      </c>
      <c r="AB42" s="292">
        <f t="shared" si="25"/>
        <v>9389.25</v>
      </c>
      <c r="AC42" s="292">
        <f t="shared" si="26"/>
        <v>10111.5</v>
      </c>
      <c r="AD42" s="292">
        <f t="shared" si="27"/>
        <v>10833.75</v>
      </c>
      <c r="AE42" s="276" t="s">
        <v>526</v>
      </c>
      <c r="AF42" s="270" t="s">
        <v>465</v>
      </c>
    </row>
    <row r="43" spans="1:32" ht="16.5" thickBot="1" x14ac:dyDescent="0.3">
      <c r="A43" s="625"/>
      <c r="B43" s="142" t="s">
        <v>506</v>
      </c>
      <c r="C43" s="138">
        <f t="shared" si="1"/>
        <v>866.69999999999993</v>
      </c>
      <c r="D43" s="138">
        <f t="shared" si="2"/>
        <v>1155.6000000000001</v>
      </c>
      <c r="E43" s="138">
        <f t="shared" si="3"/>
        <v>1444.5</v>
      </c>
      <c r="F43" s="138">
        <f t="shared" si="4"/>
        <v>1733.3999999999999</v>
      </c>
      <c r="G43" s="138">
        <f t="shared" si="5"/>
        <v>2022.3</v>
      </c>
      <c r="H43" s="138">
        <f t="shared" si="19"/>
        <v>2311.2000000000003</v>
      </c>
      <c r="I43" s="138">
        <f t="shared" si="6"/>
        <v>2600.1</v>
      </c>
      <c r="J43" s="391">
        <v>2889</v>
      </c>
      <c r="K43" s="138">
        <f t="shared" si="7"/>
        <v>3177.9</v>
      </c>
      <c r="L43" s="138">
        <f t="shared" si="8"/>
        <v>3466.7999999999997</v>
      </c>
      <c r="M43" s="138">
        <f t="shared" si="9"/>
        <v>3755.7000000000003</v>
      </c>
      <c r="N43" s="138">
        <f t="shared" si="10"/>
        <v>4044.6</v>
      </c>
      <c r="O43" s="138">
        <f t="shared" si="11"/>
        <v>4333.5</v>
      </c>
      <c r="P43" s="138">
        <f t="shared" si="28"/>
        <v>4622.4000000000005</v>
      </c>
      <c r="Q43" s="138">
        <f t="shared" si="29"/>
        <v>4911.3</v>
      </c>
      <c r="R43" s="138">
        <f t="shared" si="30"/>
        <v>5200.2</v>
      </c>
      <c r="S43" s="138">
        <f t="shared" si="12"/>
        <v>5489.0999999999995</v>
      </c>
      <c r="T43" s="138">
        <f t="shared" si="13"/>
        <v>5778</v>
      </c>
      <c r="U43" s="138">
        <f t="shared" si="14"/>
        <v>6066.9000000000005</v>
      </c>
      <c r="V43" s="138">
        <f t="shared" si="15"/>
        <v>6355.8</v>
      </c>
      <c r="W43" s="138">
        <f t="shared" si="16"/>
        <v>6644.7</v>
      </c>
      <c r="X43" s="138">
        <f t="shared" si="17"/>
        <v>6933.5999999999995</v>
      </c>
      <c r="Y43" s="139">
        <f t="shared" si="18"/>
        <v>7222.5</v>
      </c>
      <c r="Z43" s="139">
        <f t="shared" si="23"/>
        <v>7944.75</v>
      </c>
      <c r="AA43" s="139">
        <f t="shared" si="24"/>
        <v>8667</v>
      </c>
      <c r="AB43" s="139">
        <f t="shared" si="25"/>
        <v>9389.25</v>
      </c>
      <c r="AC43" s="139">
        <f t="shared" si="26"/>
        <v>10111.5</v>
      </c>
      <c r="AD43" s="139">
        <f t="shared" si="27"/>
        <v>10833.75</v>
      </c>
      <c r="AE43" s="277" t="s">
        <v>533</v>
      </c>
      <c r="AF43" s="271" t="s">
        <v>534</v>
      </c>
    </row>
    <row r="44" spans="1:32" ht="15.75" x14ac:dyDescent="0.25">
      <c r="A44" s="628">
        <v>4</v>
      </c>
      <c r="B44" s="373" t="s">
        <v>301</v>
      </c>
      <c r="C44" s="234">
        <f t="shared" si="1"/>
        <v>890.1</v>
      </c>
      <c r="D44" s="234">
        <f t="shared" si="2"/>
        <v>1186.8</v>
      </c>
      <c r="E44" s="234">
        <f t="shared" si="3"/>
        <v>1483.5</v>
      </c>
      <c r="F44" s="234">
        <f t="shared" si="4"/>
        <v>1780.2</v>
      </c>
      <c r="G44" s="234">
        <f t="shared" si="5"/>
        <v>2076.9</v>
      </c>
      <c r="H44" s="234">
        <f t="shared" si="19"/>
        <v>2373.6</v>
      </c>
      <c r="I44" s="234">
        <f t="shared" si="6"/>
        <v>2670.3</v>
      </c>
      <c r="J44" s="377">
        <v>2967</v>
      </c>
      <c r="K44" s="234">
        <f t="shared" si="7"/>
        <v>3263.7000000000003</v>
      </c>
      <c r="L44" s="234">
        <f t="shared" si="8"/>
        <v>3560.4</v>
      </c>
      <c r="M44" s="234">
        <f t="shared" si="9"/>
        <v>3857.1</v>
      </c>
      <c r="N44" s="234">
        <f t="shared" si="10"/>
        <v>4153.8</v>
      </c>
      <c r="O44" s="234">
        <f t="shared" si="11"/>
        <v>4450.5</v>
      </c>
      <c r="P44" s="234">
        <f t="shared" si="28"/>
        <v>4747.2</v>
      </c>
      <c r="Q44" s="234">
        <f t="shared" si="29"/>
        <v>5043.8999999999996</v>
      </c>
      <c r="R44" s="234">
        <f t="shared" si="30"/>
        <v>5340.6</v>
      </c>
      <c r="S44" s="234">
        <f t="shared" si="12"/>
        <v>5637.3</v>
      </c>
      <c r="T44" s="234">
        <f t="shared" si="13"/>
        <v>5934</v>
      </c>
      <c r="U44" s="234">
        <f t="shared" si="14"/>
        <v>6230.7</v>
      </c>
      <c r="V44" s="234">
        <f t="shared" si="15"/>
        <v>6527.4000000000005</v>
      </c>
      <c r="W44" s="234">
        <f t="shared" si="16"/>
        <v>6824.0999999999995</v>
      </c>
      <c r="X44" s="234">
        <f t="shared" si="17"/>
        <v>7120.8</v>
      </c>
      <c r="Y44" s="235">
        <f t="shared" si="18"/>
        <v>7417.5</v>
      </c>
      <c r="Z44" s="286">
        <f t="shared" si="23"/>
        <v>8159.2500000000009</v>
      </c>
      <c r="AA44" s="286">
        <f t="shared" si="24"/>
        <v>8901</v>
      </c>
      <c r="AB44" s="286">
        <f t="shared" si="25"/>
        <v>9642.75</v>
      </c>
      <c r="AC44" s="286">
        <f t="shared" si="26"/>
        <v>10384.5</v>
      </c>
      <c r="AD44" s="286">
        <f t="shared" si="27"/>
        <v>11126.25</v>
      </c>
      <c r="AE44" s="278" t="s">
        <v>519</v>
      </c>
      <c r="AF44" s="279" t="s">
        <v>520</v>
      </c>
    </row>
    <row r="45" spans="1:32" ht="15.75" x14ac:dyDescent="0.25">
      <c r="A45" s="629"/>
      <c r="B45" s="135" t="s">
        <v>476</v>
      </c>
      <c r="C45" s="236">
        <f t="shared" si="1"/>
        <v>890.1</v>
      </c>
      <c r="D45" s="236">
        <f t="shared" si="2"/>
        <v>1186.8</v>
      </c>
      <c r="E45" s="236">
        <f t="shared" si="3"/>
        <v>1483.5</v>
      </c>
      <c r="F45" s="236">
        <f t="shared" si="4"/>
        <v>1780.2</v>
      </c>
      <c r="G45" s="236">
        <f t="shared" si="5"/>
        <v>2076.9</v>
      </c>
      <c r="H45" s="236">
        <f t="shared" si="19"/>
        <v>2373.6</v>
      </c>
      <c r="I45" s="236">
        <f t="shared" si="6"/>
        <v>2670.3</v>
      </c>
      <c r="J45" s="390">
        <v>2967</v>
      </c>
      <c r="K45" s="236">
        <f t="shared" si="7"/>
        <v>3263.7000000000003</v>
      </c>
      <c r="L45" s="236">
        <f t="shared" si="8"/>
        <v>3560.4</v>
      </c>
      <c r="M45" s="236">
        <f t="shared" si="9"/>
        <v>3857.1</v>
      </c>
      <c r="N45" s="236">
        <f t="shared" si="10"/>
        <v>4153.8</v>
      </c>
      <c r="O45" s="236">
        <f t="shared" si="11"/>
        <v>4450.5</v>
      </c>
      <c r="P45" s="236">
        <f t="shared" si="28"/>
        <v>4747.2</v>
      </c>
      <c r="Q45" s="236">
        <f t="shared" si="29"/>
        <v>5043.8999999999996</v>
      </c>
      <c r="R45" s="236">
        <f t="shared" si="30"/>
        <v>5340.6</v>
      </c>
      <c r="S45" s="236">
        <f t="shared" si="12"/>
        <v>5637.3</v>
      </c>
      <c r="T45" s="236">
        <f t="shared" si="13"/>
        <v>5934</v>
      </c>
      <c r="U45" s="236">
        <f t="shared" si="14"/>
        <v>6230.7</v>
      </c>
      <c r="V45" s="236">
        <f t="shared" si="15"/>
        <v>6527.4000000000005</v>
      </c>
      <c r="W45" s="236">
        <f t="shared" si="16"/>
        <v>6824.0999999999995</v>
      </c>
      <c r="X45" s="236">
        <f t="shared" si="17"/>
        <v>7120.8</v>
      </c>
      <c r="Y45" s="119">
        <f t="shared" si="18"/>
        <v>7417.5</v>
      </c>
      <c r="Z45" s="292">
        <f t="shared" si="23"/>
        <v>8159.2500000000009</v>
      </c>
      <c r="AA45" s="292">
        <f t="shared" si="24"/>
        <v>8901</v>
      </c>
      <c r="AB45" s="292">
        <f t="shared" si="25"/>
        <v>9642.75</v>
      </c>
      <c r="AC45" s="292">
        <f t="shared" si="26"/>
        <v>10384.5</v>
      </c>
      <c r="AD45" s="292">
        <f t="shared" si="27"/>
        <v>11126.25</v>
      </c>
      <c r="AE45" s="276" t="s">
        <v>522</v>
      </c>
      <c r="AF45" s="270" t="s">
        <v>523</v>
      </c>
    </row>
    <row r="46" spans="1:32" ht="15.75" x14ac:dyDescent="0.25">
      <c r="A46" s="629"/>
      <c r="B46" s="135" t="s">
        <v>477</v>
      </c>
      <c r="C46" s="236">
        <f t="shared" si="1"/>
        <v>890.1</v>
      </c>
      <c r="D46" s="236">
        <f t="shared" si="2"/>
        <v>1186.8</v>
      </c>
      <c r="E46" s="236">
        <f t="shared" si="3"/>
        <v>1483.5</v>
      </c>
      <c r="F46" s="236">
        <f t="shared" si="4"/>
        <v>1780.2</v>
      </c>
      <c r="G46" s="236">
        <f t="shared" si="5"/>
        <v>2076.9</v>
      </c>
      <c r="H46" s="236">
        <f t="shared" si="19"/>
        <v>2373.6</v>
      </c>
      <c r="I46" s="236">
        <f t="shared" si="6"/>
        <v>2670.3</v>
      </c>
      <c r="J46" s="390">
        <v>2967</v>
      </c>
      <c r="K46" s="236">
        <f t="shared" si="7"/>
        <v>3263.7000000000003</v>
      </c>
      <c r="L46" s="236">
        <f t="shared" si="8"/>
        <v>3560.4</v>
      </c>
      <c r="M46" s="236">
        <f t="shared" si="9"/>
        <v>3857.1</v>
      </c>
      <c r="N46" s="236">
        <f t="shared" si="10"/>
        <v>4153.8</v>
      </c>
      <c r="O46" s="236">
        <f t="shared" si="11"/>
        <v>4450.5</v>
      </c>
      <c r="P46" s="236">
        <f t="shared" si="28"/>
        <v>4747.2</v>
      </c>
      <c r="Q46" s="236">
        <f t="shared" si="29"/>
        <v>5043.8999999999996</v>
      </c>
      <c r="R46" s="236">
        <f t="shared" si="30"/>
        <v>5340.6</v>
      </c>
      <c r="S46" s="236">
        <f t="shared" si="12"/>
        <v>5637.3</v>
      </c>
      <c r="T46" s="236">
        <f t="shared" si="13"/>
        <v>5934</v>
      </c>
      <c r="U46" s="236">
        <f t="shared" si="14"/>
        <v>6230.7</v>
      </c>
      <c r="V46" s="236">
        <f t="shared" si="15"/>
        <v>6527.4000000000005</v>
      </c>
      <c r="W46" s="236">
        <f t="shared" si="16"/>
        <v>6824.0999999999995</v>
      </c>
      <c r="X46" s="236">
        <f t="shared" si="17"/>
        <v>7120.8</v>
      </c>
      <c r="Y46" s="119">
        <f t="shared" si="18"/>
        <v>7417.5</v>
      </c>
      <c r="Z46" s="292">
        <f t="shared" si="23"/>
        <v>8159.2500000000009</v>
      </c>
      <c r="AA46" s="292">
        <f t="shared" si="24"/>
        <v>8901</v>
      </c>
      <c r="AB46" s="292">
        <f t="shared" si="25"/>
        <v>9642.75</v>
      </c>
      <c r="AC46" s="292">
        <f t="shared" si="26"/>
        <v>10384.5</v>
      </c>
      <c r="AD46" s="292">
        <f t="shared" si="27"/>
        <v>11126.25</v>
      </c>
      <c r="AE46" s="276" t="s">
        <v>519</v>
      </c>
      <c r="AF46" s="270" t="s">
        <v>520</v>
      </c>
    </row>
    <row r="47" spans="1:32" ht="15.75" x14ac:dyDescent="0.25">
      <c r="A47" s="629"/>
      <c r="B47" s="135" t="s">
        <v>478</v>
      </c>
      <c r="C47" s="236">
        <f t="shared" si="1"/>
        <v>890.1</v>
      </c>
      <c r="D47" s="236">
        <f t="shared" si="2"/>
        <v>1186.8</v>
      </c>
      <c r="E47" s="236">
        <f t="shared" si="3"/>
        <v>1483.5</v>
      </c>
      <c r="F47" s="236">
        <f t="shared" si="4"/>
        <v>1780.2</v>
      </c>
      <c r="G47" s="236">
        <f t="shared" si="5"/>
        <v>2076.9</v>
      </c>
      <c r="H47" s="236">
        <f t="shared" si="19"/>
        <v>2373.6</v>
      </c>
      <c r="I47" s="236">
        <f t="shared" si="6"/>
        <v>2670.3</v>
      </c>
      <c r="J47" s="390">
        <v>2967</v>
      </c>
      <c r="K47" s="236">
        <f t="shared" si="7"/>
        <v>3263.7000000000003</v>
      </c>
      <c r="L47" s="236">
        <f t="shared" si="8"/>
        <v>3560.4</v>
      </c>
      <c r="M47" s="236">
        <f t="shared" si="9"/>
        <v>3857.1</v>
      </c>
      <c r="N47" s="236">
        <f t="shared" si="10"/>
        <v>4153.8</v>
      </c>
      <c r="O47" s="236">
        <f t="shared" si="11"/>
        <v>4450.5</v>
      </c>
      <c r="P47" s="236">
        <f t="shared" si="28"/>
        <v>4747.2</v>
      </c>
      <c r="Q47" s="236">
        <f t="shared" si="29"/>
        <v>5043.8999999999996</v>
      </c>
      <c r="R47" s="236">
        <f t="shared" si="30"/>
        <v>5340.6</v>
      </c>
      <c r="S47" s="236">
        <f t="shared" si="12"/>
        <v>5637.3</v>
      </c>
      <c r="T47" s="236">
        <f t="shared" si="13"/>
        <v>5934</v>
      </c>
      <c r="U47" s="236">
        <f t="shared" si="14"/>
        <v>6230.7</v>
      </c>
      <c r="V47" s="236">
        <f t="shared" si="15"/>
        <v>6527.4000000000005</v>
      </c>
      <c r="W47" s="236">
        <f t="shared" si="16"/>
        <v>6824.0999999999995</v>
      </c>
      <c r="X47" s="236">
        <f t="shared" si="17"/>
        <v>7120.8</v>
      </c>
      <c r="Y47" s="119">
        <f t="shared" si="18"/>
        <v>7417.5</v>
      </c>
      <c r="Z47" s="292">
        <f t="shared" si="23"/>
        <v>8159.2500000000009</v>
      </c>
      <c r="AA47" s="292">
        <f t="shared" si="24"/>
        <v>8901</v>
      </c>
      <c r="AB47" s="292">
        <f t="shared" si="25"/>
        <v>9642.75</v>
      </c>
      <c r="AC47" s="292">
        <f t="shared" si="26"/>
        <v>10384.5</v>
      </c>
      <c r="AD47" s="292">
        <f t="shared" si="27"/>
        <v>11126.25</v>
      </c>
      <c r="AE47" s="276" t="s">
        <v>522</v>
      </c>
      <c r="AF47" s="270" t="s">
        <v>523</v>
      </c>
    </row>
    <row r="48" spans="1:32" ht="15.75" x14ac:dyDescent="0.25">
      <c r="A48" s="629"/>
      <c r="B48" s="135" t="s">
        <v>507</v>
      </c>
      <c r="C48" s="236">
        <f t="shared" si="1"/>
        <v>890.1</v>
      </c>
      <c r="D48" s="236">
        <f t="shared" si="2"/>
        <v>1186.8</v>
      </c>
      <c r="E48" s="236">
        <f t="shared" si="3"/>
        <v>1483.5</v>
      </c>
      <c r="F48" s="236">
        <f t="shared" si="4"/>
        <v>1780.2</v>
      </c>
      <c r="G48" s="236">
        <f t="shared" si="5"/>
        <v>2076.9</v>
      </c>
      <c r="H48" s="236">
        <f t="shared" si="19"/>
        <v>2373.6</v>
      </c>
      <c r="I48" s="236">
        <f t="shared" si="6"/>
        <v>2670.3</v>
      </c>
      <c r="J48" s="390">
        <v>2967</v>
      </c>
      <c r="K48" s="236">
        <f t="shared" si="7"/>
        <v>3263.7000000000003</v>
      </c>
      <c r="L48" s="236">
        <f t="shared" si="8"/>
        <v>3560.4</v>
      </c>
      <c r="M48" s="236">
        <f t="shared" si="9"/>
        <v>3857.1</v>
      </c>
      <c r="N48" s="236">
        <f t="shared" si="10"/>
        <v>4153.8</v>
      </c>
      <c r="O48" s="236">
        <f t="shared" si="11"/>
        <v>4450.5</v>
      </c>
      <c r="P48" s="236">
        <f t="shared" si="28"/>
        <v>4747.2</v>
      </c>
      <c r="Q48" s="236">
        <f t="shared" si="29"/>
        <v>5043.8999999999996</v>
      </c>
      <c r="R48" s="236">
        <f t="shared" si="30"/>
        <v>5340.6</v>
      </c>
      <c r="S48" s="236">
        <f t="shared" si="12"/>
        <v>5637.3</v>
      </c>
      <c r="T48" s="236">
        <f t="shared" si="13"/>
        <v>5934</v>
      </c>
      <c r="U48" s="236">
        <f t="shared" si="14"/>
        <v>6230.7</v>
      </c>
      <c r="V48" s="236">
        <f t="shared" si="15"/>
        <v>6527.4000000000005</v>
      </c>
      <c r="W48" s="236">
        <f t="shared" si="16"/>
        <v>6824.0999999999995</v>
      </c>
      <c r="X48" s="236">
        <f t="shared" si="17"/>
        <v>7120.8</v>
      </c>
      <c r="Y48" s="119">
        <f t="shared" si="18"/>
        <v>7417.5</v>
      </c>
      <c r="Z48" s="292">
        <f t="shared" si="23"/>
        <v>8159.2500000000009</v>
      </c>
      <c r="AA48" s="292">
        <f t="shared" si="24"/>
        <v>8901</v>
      </c>
      <c r="AB48" s="292">
        <f t="shared" si="25"/>
        <v>9642.75</v>
      </c>
      <c r="AC48" s="292">
        <f t="shared" si="26"/>
        <v>10384.5</v>
      </c>
      <c r="AD48" s="292">
        <f t="shared" si="27"/>
        <v>11126.25</v>
      </c>
      <c r="AE48" s="276" t="s">
        <v>519</v>
      </c>
      <c r="AF48" s="270" t="s">
        <v>520</v>
      </c>
    </row>
    <row r="49" spans="1:32" ht="15.75" x14ac:dyDescent="0.25">
      <c r="A49" s="629"/>
      <c r="B49" s="135" t="s">
        <v>479</v>
      </c>
      <c r="C49" s="236">
        <f t="shared" si="1"/>
        <v>890.1</v>
      </c>
      <c r="D49" s="236">
        <f t="shared" si="2"/>
        <v>1186.8</v>
      </c>
      <c r="E49" s="236">
        <f t="shared" si="3"/>
        <v>1483.5</v>
      </c>
      <c r="F49" s="236">
        <f t="shared" si="4"/>
        <v>1780.2</v>
      </c>
      <c r="G49" s="236">
        <f t="shared" si="5"/>
        <v>2076.9</v>
      </c>
      <c r="H49" s="236">
        <f t="shared" si="19"/>
        <v>2373.6</v>
      </c>
      <c r="I49" s="236">
        <f t="shared" si="6"/>
        <v>2670.3</v>
      </c>
      <c r="J49" s="390">
        <v>2967</v>
      </c>
      <c r="K49" s="236">
        <f t="shared" si="7"/>
        <v>3263.7000000000003</v>
      </c>
      <c r="L49" s="236">
        <f t="shared" si="8"/>
        <v>3560.4</v>
      </c>
      <c r="M49" s="236">
        <f t="shared" si="9"/>
        <v>3857.1</v>
      </c>
      <c r="N49" s="236">
        <f t="shared" si="10"/>
        <v>4153.8</v>
      </c>
      <c r="O49" s="236">
        <f t="shared" si="11"/>
        <v>4450.5</v>
      </c>
      <c r="P49" s="236">
        <f t="shared" si="28"/>
        <v>4747.2</v>
      </c>
      <c r="Q49" s="236">
        <f t="shared" si="29"/>
        <v>5043.8999999999996</v>
      </c>
      <c r="R49" s="236">
        <f t="shared" si="30"/>
        <v>5340.6</v>
      </c>
      <c r="S49" s="236">
        <f t="shared" si="12"/>
        <v>5637.3</v>
      </c>
      <c r="T49" s="236">
        <f t="shared" si="13"/>
        <v>5934</v>
      </c>
      <c r="U49" s="236">
        <f t="shared" si="14"/>
        <v>6230.7</v>
      </c>
      <c r="V49" s="236">
        <f t="shared" si="15"/>
        <v>6527.4000000000005</v>
      </c>
      <c r="W49" s="236">
        <f t="shared" si="16"/>
        <v>6824.0999999999995</v>
      </c>
      <c r="X49" s="236">
        <f t="shared" si="17"/>
        <v>7120.8</v>
      </c>
      <c r="Y49" s="119">
        <f>J49*2.5</f>
        <v>7417.5</v>
      </c>
      <c r="Z49" s="292">
        <f t="shared" si="23"/>
        <v>8159.2500000000009</v>
      </c>
      <c r="AA49" s="292">
        <f t="shared" si="24"/>
        <v>8901</v>
      </c>
      <c r="AB49" s="292">
        <f t="shared" si="25"/>
        <v>9642.75</v>
      </c>
      <c r="AC49" s="292">
        <f t="shared" si="26"/>
        <v>10384.5</v>
      </c>
      <c r="AD49" s="292">
        <f t="shared" si="27"/>
        <v>11126.25</v>
      </c>
      <c r="AE49" s="276" t="s">
        <v>522</v>
      </c>
      <c r="AF49" s="270" t="s">
        <v>523</v>
      </c>
    </row>
    <row r="50" spans="1:32" ht="15.75" x14ac:dyDescent="0.25">
      <c r="A50" s="623"/>
      <c r="B50" s="135" t="s">
        <v>303</v>
      </c>
      <c r="C50" s="236">
        <f t="shared" si="1"/>
        <v>890.1</v>
      </c>
      <c r="D50" s="236">
        <f t="shared" si="2"/>
        <v>1186.8</v>
      </c>
      <c r="E50" s="236">
        <f t="shared" si="3"/>
        <v>1483.5</v>
      </c>
      <c r="F50" s="236">
        <f t="shared" si="4"/>
        <v>1780.2</v>
      </c>
      <c r="G50" s="236">
        <f t="shared" si="5"/>
        <v>2076.9</v>
      </c>
      <c r="H50" s="236">
        <f t="shared" si="19"/>
        <v>2373.6</v>
      </c>
      <c r="I50" s="236">
        <f t="shared" si="6"/>
        <v>2670.3</v>
      </c>
      <c r="J50" s="390">
        <v>2967</v>
      </c>
      <c r="K50" s="236">
        <f t="shared" si="7"/>
        <v>3263.7000000000003</v>
      </c>
      <c r="L50" s="236">
        <f t="shared" si="8"/>
        <v>3560.4</v>
      </c>
      <c r="M50" s="236">
        <f t="shared" si="9"/>
        <v>3857.1</v>
      </c>
      <c r="N50" s="236">
        <f t="shared" si="10"/>
        <v>4153.8</v>
      </c>
      <c r="O50" s="236">
        <f t="shared" si="11"/>
        <v>4450.5</v>
      </c>
      <c r="P50" s="236">
        <f t="shared" si="28"/>
        <v>4747.2</v>
      </c>
      <c r="Q50" s="236">
        <f t="shared" si="29"/>
        <v>5043.8999999999996</v>
      </c>
      <c r="R50" s="236">
        <f t="shared" si="30"/>
        <v>5340.6</v>
      </c>
      <c r="S50" s="236">
        <f t="shared" si="12"/>
        <v>5637.3</v>
      </c>
      <c r="T50" s="236">
        <f t="shared" si="13"/>
        <v>5934</v>
      </c>
      <c r="U50" s="236">
        <f t="shared" si="14"/>
        <v>6230.7</v>
      </c>
      <c r="V50" s="236">
        <f t="shared" si="15"/>
        <v>6527.4000000000005</v>
      </c>
      <c r="W50" s="236">
        <f t="shared" si="16"/>
        <v>6824.0999999999995</v>
      </c>
      <c r="X50" s="236">
        <f t="shared" si="17"/>
        <v>7120.8</v>
      </c>
      <c r="Y50" s="119">
        <f t="shared" si="18"/>
        <v>7417.5</v>
      </c>
      <c r="Z50" s="292">
        <f t="shared" si="23"/>
        <v>8159.2500000000009</v>
      </c>
      <c r="AA50" s="292">
        <f t="shared" si="24"/>
        <v>8901</v>
      </c>
      <c r="AB50" s="292">
        <f t="shared" si="25"/>
        <v>9642.75</v>
      </c>
      <c r="AC50" s="292">
        <f t="shared" si="26"/>
        <v>10384.5</v>
      </c>
      <c r="AD50" s="292">
        <f t="shared" si="27"/>
        <v>11126.25</v>
      </c>
      <c r="AE50" s="276" t="s">
        <v>519</v>
      </c>
      <c r="AF50" s="270" t="s">
        <v>520</v>
      </c>
    </row>
    <row r="51" spans="1:32" ht="15.75" x14ac:dyDescent="0.25">
      <c r="A51" s="623"/>
      <c r="B51" s="135" t="s">
        <v>508</v>
      </c>
      <c r="C51" s="236">
        <f t="shared" si="1"/>
        <v>890.1</v>
      </c>
      <c r="D51" s="236">
        <f t="shared" si="2"/>
        <v>1186.8</v>
      </c>
      <c r="E51" s="236">
        <f t="shared" si="3"/>
        <v>1483.5</v>
      </c>
      <c r="F51" s="236">
        <f t="shared" si="4"/>
        <v>1780.2</v>
      </c>
      <c r="G51" s="236">
        <f t="shared" si="5"/>
        <v>2076.9</v>
      </c>
      <c r="H51" s="236">
        <f t="shared" si="19"/>
        <v>2373.6</v>
      </c>
      <c r="I51" s="236">
        <f t="shared" si="6"/>
        <v>2670.3</v>
      </c>
      <c r="J51" s="390">
        <v>2967</v>
      </c>
      <c r="K51" s="236">
        <f t="shared" si="7"/>
        <v>3263.7000000000003</v>
      </c>
      <c r="L51" s="236">
        <f t="shared" si="8"/>
        <v>3560.4</v>
      </c>
      <c r="M51" s="236">
        <f t="shared" si="9"/>
        <v>3857.1</v>
      </c>
      <c r="N51" s="236">
        <f t="shared" si="10"/>
        <v>4153.8</v>
      </c>
      <c r="O51" s="236">
        <f t="shared" si="11"/>
        <v>4450.5</v>
      </c>
      <c r="P51" s="236">
        <f t="shared" si="28"/>
        <v>4747.2</v>
      </c>
      <c r="Q51" s="236">
        <f t="shared" si="29"/>
        <v>5043.8999999999996</v>
      </c>
      <c r="R51" s="236">
        <f t="shared" si="30"/>
        <v>5340.6</v>
      </c>
      <c r="S51" s="236">
        <f t="shared" si="12"/>
        <v>5637.3</v>
      </c>
      <c r="T51" s="236">
        <f t="shared" si="13"/>
        <v>5934</v>
      </c>
      <c r="U51" s="236">
        <f t="shared" si="14"/>
        <v>6230.7</v>
      </c>
      <c r="V51" s="236">
        <f t="shared" si="15"/>
        <v>6527.4000000000005</v>
      </c>
      <c r="W51" s="236">
        <f t="shared" si="16"/>
        <v>6824.0999999999995</v>
      </c>
      <c r="X51" s="236">
        <f t="shared" si="17"/>
        <v>7120.8</v>
      </c>
      <c r="Y51" s="119">
        <f t="shared" si="18"/>
        <v>7417.5</v>
      </c>
      <c r="Z51" s="292">
        <f t="shared" si="23"/>
        <v>8159.2500000000009</v>
      </c>
      <c r="AA51" s="292">
        <f t="shared" si="24"/>
        <v>8901</v>
      </c>
      <c r="AB51" s="292">
        <f t="shared" si="25"/>
        <v>9642.75</v>
      </c>
      <c r="AC51" s="292">
        <f t="shared" si="26"/>
        <v>10384.5</v>
      </c>
      <c r="AD51" s="292">
        <f t="shared" si="27"/>
        <v>11126.25</v>
      </c>
      <c r="AE51" s="276" t="s">
        <v>519</v>
      </c>
      <c r="AF51" s="270" t="s">
        <v>520</v>
      </c>
    </row>
    <row r="52" spans="1:32" ht="15.75" x14ac:dyDescent="0.25">
      <c r="A52" s="623"/>
      <c r="B52" s="372" t="s">
        <v>509</v>
      </c>
      <c r="C52" s="236">
        <f t="shared" si="1"/>
        <v>890.1</v>
      </c>
      <c r="D52" s="236">
        <f t="shared" si="2"/>
        <v>1186.8</v>
      </c>
      <c r="E52" s="236">
        <f t="shared" si="3"/>
        <v>1483.5</v>
      </c>
      <c r="F52" s="236">
        <f t="shared" si="4"/>
        <v>1780.2</v>
      </c>
      <c r="G52" s="236">
        <f t="shared" si="5"/>
        <v>2076.9</v>
      </c>
      <c r="H52" s="236">
        <f t="shared" si="19"/>
        <v>2373.6</v>
      </c>
      <c r="I52" s="236">
        <f t="shared" si="6"/>
        <v>2670.3</v>
      </c>
      <c r="J52" s="390">
        <v>2967</v>
      </c>
      <c r="K52" s="236">
        <f t="shared" si="7"/>
        <v>3263.7000000000003</v>
      </c>
      <c r="L52" s="236">
        <f t="shared" si="8"/>
        <v>3560.4</v>
      </c>
      <c r="M52" s="236">
        <f t="shared" si="9"/>
        <v>3857.1</v>
      </c>
      <c r="N52" s="236">
        <f t="shared" si="10"/>
        <v>4153.8</v>
      </c>
      <c r="O52" s="236">
        <f t="shared" si="11"/>
        <v>4450.5</v>
      </c>
      <c r="P52" s="236">
        <f t="shared" si="28"/>
        <v>4747.2</v>
      </c>
      <c r="Q52" s="236">
        <f t="shared" si="29"/>
        <v>5043.8999999999996</v>
      </c>
      <c r="R52" s="236">
        <f t="shared" si="30"/>
        <v>5340.6</v>
      </c>
      <c r="S52" s="236">
        <f t="shared" si="12"/>
        <v>5637.3</v>
      </c>
      <c r="T52" s="236">
        <f t="shared" si="13"/>
        <v>5934</v>
      </c>
      <c r="U52" s="236">
        <f t="shared" si="14"/>
        <v>6230.7</v>
      </c>
      <c r="V52" s="236">
        <f t="shared" si="15"/>
        <v>6527.4000000000005</v>
      </c>
      <c r="W52" s="236">
        <f t="shared" si="16"/>
        <v>6824.0999999999995</v>
      </c>
      <c r="X52" s="236">
        <f t="shared" si="17"/>
        <v>7120.8</v>
      </c>
      <c r="Y52" s="119">
        <f t="shared" si="18"/>
        <v>7417.5</v>
      </c>
      <c r="Z52" s="292">
        <f t="shared" si="23"/>
        <v>8159.2500000000009</v>
      </c>
      <c r="AA52" s="292">
        <f t="shared" si="24"/>
        <v>8901</v>
      </c>
      <c r="AB52" s="292">
        <f t="shared" si="25"/>
        <v>9642.75</v>
      </c>
      <c r="AC52" s="292">
        <f t="shared" si="26"/>
        <v>10384.5</v>
      </c>
      <c r="AD52" s="292">
        <f t="shared" si="27"/>
        <v>11126.25</v>
      </c>
      <c r="AE52" s="276" t="s">
        <v>519</v>
      </c>
      <c r="AF52" s="270" t="s">
        <v>520</v>
      </c>
    </row>
    <row r="53" spans="1:32" x14ac:dyDescent="0.25">
      <c r="A53" s="624"/>
      <c r="B53" s="626" t="s">
        <v>549</v>
      </c>
      <c r="C53" s="623">
        <f t="shared" si="1"/>
        <v>890.1</v>
      </c>
      <c r="D53" s="623">
        <f t="shared" si="2"/>
        <v>1186.8</v>
      </c>
      <c r="E53" s="623">
        <f t="shared" si="3"/>
        <v>1483.5</v>
      </c>
      <c r="F53" s="623">
        <f t="shared" si="4"/>
        <v>1780.2</v>
      </c>
      <c r="G53" s="623">
        <f t="shared" si="5"/>
        <v>2076.9</v>
      </c>
      <c r="H53" s="623">
        <f t="shared" si="19"/>
        <v>2373.6</v>
      </c>
      <c r="I53" s="623">
        <f t="shared" si="6"/>
        <v>2670.3</v>
      </c>
      <c r="J53" s="535">
        <v>2967</v>
      </c>
      <c r="K53" s="623">
        <f t="shared" si="7"/>
        <v>3263.7000000000003</v>
      </c>
      <c r="L53" s="623">
        <f t="shared" si="8"/>
        <v>3560.4</v>
      </c>
      <c r="M53" s="623">
        <f t="shared" si="9"/>
        <v>3857.1</v>
      </c>
      <c r="N53" s="623">
        <f t="shared" si="10"/>
        <v>4153.8</v>
      </c>
      <c r="O53" s="623">
        <f t="shared" si="11"/>
        <v>4450.5</v>
      </c>
      <c r="P53" s="623">
        <f t="shared" si="28"/>
        <v>4747.2</v>
      </c>
      <c r="Q53" s="623">
        <f t="shared" si="29"/>
        <v>5043.8999999999996</v>
      </c>
      <c r="R53" s="623">
        <f t="shared" si="30"/>
        <v>5340.6</v>
      </c>
      <c r="S53" s="623">
        <f t="shared" si="12"/>
        <v>5637.3</v>
      </c>
      <c r="T53" s="623">
        <f t="shared" si="13"/>
        <v>5934</v>
      </c>
      <c r="U53" s="623">
        <f t="shared" si="14"/>
        <v>6230.7</v>
      </c>
      <c r="V53" s="623">
        <f t="shared" si="15"/>
        <v>6527.4000000000005</v>
      </c>
      <c r="W53" s="623">
        <f t="shared" si="16"/>
        <v>6824.0999999999995</v>
      </c>
      <c r="X53" s="623">
        <f t="shared" si="17"/>
        <v>7120.8</v>
      </c>
      <c r="Y53" s="624">
        <f t="shared" si="18"/>
        <v>7417.5</v>
      </c>
      <c r="Z53" s="624">
        <f t="shared" si="23"/>
        <v>8159.2500000000009</v>
      </c>
      <c r="AA53" s="624">
        <f t="shared" si="24"/>
        <v>8901</v>
      </c>
      <c r="AB53" s="624">
        <f t="shared" si="25"/>
        <v>9642.75</v>
      </c>
      <c r="AC53" s="624">
        <f t="shared" si="26"/>
        <v>10384.5</v>
      </c>
      <c r="AD53" s="624">
        <f t="shared" si="27"/>
        <v>11126.25</v>
      </c>
      <c r="AE53" s="542" t="s">
        <v>519</v>
      </c>
      <c r="AF53" s="544" t="s">
        <v>520</v>
      </c>
    </row>
    <row r="54" spans="1:32" x14ac:dyDescent="0.25">
      <c r="A54" s="624"/>
      <c r="B54" s="627"/>
      <c r="C54" s="623"/>
      <c r="D54" s="623"/>
      <c r="E54" s="623"/>
      <c r="F54" s="623"/>
      <c r="G54" s="623"/>
      <c r="H54" s="623"/>
      <c r="I54" s="623"/>
      <c r="J54" s="536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4"/>
      <c r="Z54" s="624"/>
      <c r="AA54" s="624"/>
      <c r="AB54" s="624"/>
      <c r="AC54" s="624"/>
      <c r="AD54" s="624"/>
      <c r="AE54" s="543"/>
      <c r="AF54" s="545"/>
    </row>
    <row r="55" spans="1:32" ht="15.75" x14ac:dyDescent="0.25">
      <c r="A55" s="623"/>
      <c r="B55" s="373" t="s">
        <v>510</v>
      </c>
      <c r="C55" s="236">
        <f t="shared" ref="C55" si="31">J55*0.3</f>
        <v>890.1</v>
      </c>
      <c r="D55" s="236">
        <f t="shared" ref="D55" si="32">J55*0.4</f>
        <v>1186.8</v>
      </c>
      <c r="E55" s="236">
        <f t="shared" ref="E55" si="33">J55*0.5</f>
        <v>1483.5</v>
      </c>
      <c r="F55" s="236">
        <f t="shared" ref="F55" si="34">J55*0.6</f>
        <v>1780.2</v>
      </c>
      <c r="G55" s="236">
        <f t="shared" ref="G55" si="35">J55*0.7</f>
        <v>2076.9</v>
      </c>
      <c r="H55" s="236">
        <f t="shared" ref="H55" si="36">J55*0.8</f>
        <v>2373.6</v>
      </c>
      <c r="I55" s="236">
        <f t="shared" ref="I55" si="37">J55*0.9</f>
        <v>2670.3</v>
      </c>
      <c r="J55" s="379">
        <v>2967</v>
      </c>
      <c r="K55" s="236">
        <f t="shared" ref="K55" si="38">J55*1.1</f>
        <v>3263.7000000000003</v>
      </c>
      <c r="L55" s="236">
        <f t="shared" ref="L55" si="39">J55*1.2</f>
        <v>3560.4</v>
      </c>
      <c r="M55" s="236">
        <f t="shared" ref="M55" si="40">J55*1.3</f>
        <v>3857.1</v>
      </c>
      <c r="N55" s="236">
        <f t="shared" ref="N55" si="41">J55*1.4</f>
        <v>4153.8</v>
      </c>
      <c r="O55" s="236">
        <f t="shared" ref="O55" si="42">J55*1.5</f>
        <v>4450.5</v>
      </c>
      <c r="P55" s="236">
        <f>J55*1.6</f>
        <v>4747.2</v>
      </c>
      <c r="Q55" s="236">
        <f>J55*1.7</f>
        <v>5043.8999999999996</v>
      </c>
      <c r="R55" s="236">
        <f>J55*1.8</f>
        <v>5340.6</v>
      </c>
      <c r="S55" s="236">
        <f>J55*1.9</f>
        <v>5637.3</v>
      </c>
      <c r="T55" s="236">
        <f>J55*2</f>
        <v>5934</v>
      </c>
      <c r="U55" s="236">
        <f>J55*2.1</f>
        <v>6230.7</v>
      </c>
      <c r="V55" s="236">
        <f>J55*2.2</f>
        <v>6527.4000000000005</v>
      </c>
      <c r="W55" s="236">
        <f>J55*2.3</f>
        <v>6824.0999999999995</v>
      </c>
      <c r="X55" s="236">
        <f>J55*2.4</f>
        <v>7120.8</v>
      </c>
      <c r="Y55" s="119">
        <f>J55*2.5</f>
        <v>7417.5</v>
      </c>
      <c r="Z55" s="292">
        <f t="shared" ref="Z55:AD56" si="43">K55*2.5</f>
        <v>8159.2500000000009</v>
      </c>
      <c r="AA55" s="292">
        <f t="shared" si="43"/>
        <v>8901</v>
      </c>
      <c r="AB55" s="292">
        <f t="shared" si="43"/>
        <v>9642.75</v>
      </c>
      <c r="AC55" s="292">
        <f t="shared" si="43"/>
        <v>10384.5</v>
      </c>
      <c r="AD55" s="292">
        <f t="shared" si="43"/>
        <v>11126.25</v>
      </c>
      <c r="AE55" s="278" t="s">
        <v>524</v>
      </c>
      <c r="AF55" s="279" t="s">
        <v>525</v>
      </c>
    </row>
    <row r="56" spans="1:32" ht="16.5" thickBot="1" x14ac:dyDescent="0.3">
      <c r="A56" s="630"/>
      <c r="B56" s="142" t="s">
        <v>511</v>
      </c>
      <c r="C56" s="236">
        <f t="shared" si="1"/>
        <v>890.1</v>
      </c>
      <c r="D56" s="236">
        <f t="shared" si="2"/>
        <v>1186.8</v>
      </c>
      <c r="E56" s="236">
        <f t="shared" si="3"/>
        <v>1483.5</v>
      </c>
      <c r="F56" s="236">
        <f t="shared" si="4"/>
        <v>1780.2</v>
      </c>
      <c r="G56" s="236">
        <f t="shared" si="5"/>
        <v>2076.9</v>
      </c>
      <c r="H56" s="236">
        <f t="shared" si="19"/>
        <v>2373.6</v>
      </c>
      <c r="I56" s="236">
        <f t="shared" si="6"/>
        <v>2670.3</v>
      </c>
      <c r="J56" s="379">
        <v>2967</v>
      </c>
      <c r="K56" s="236">
        <f t="shared" si="7"/>
        <v>3263.7000000000003</v>
      </c>
      <c r="L56" s="236">
        <f t="shared" si="8"/>
        <v>3560.4</v>
      </c>
      <c r="M56" s="236">
        <f t="shared" si="9"/>
        <v>3857.1</v>
      </c>
      <c r="N56" s="236">
        <f t="shared" si="10"/>
        <v>4153.8</v>
      </c>
      <c r="O56" s="236">
        <f t="shared" si="11"/>
        <v>4450.5</v>
      </c>
      <c r="P56" s="236">
        <f>J56*1.6</f>
        <v>4747.2</v>
      </c>
      <c r="Q56" s="236">
        <f>J56*1.7</f>
        <v>5043.8999999999996</v>
      </c>
      <c r="R56" s="236">
        <f>J56*1.8</f>
        <v>5340.6</v>
      </c>
      <c r="S56" s="236">
        <f>J56*1.9</f>
        <v>5637.3</v>
      </c>
      <c r="T56" s="236">
        <f>J56*2</f>
        <v>5934</v>
      </c>
      <c r="U56" s="236">
        <f>J56*2.1</f>
        <v>6230.7</v>
      </c>
      <c r="V56" s="236">
        <f>J56*2.2</f>
        <v>6527.4000000000005</v>
      </c>
      <c r="W56" s="236">
        <f>J56*2.3</f>
        <v>6824.0999999999995</v>
      </c>
      <c r="X56" s="236">
        <f>J56*2.4</f>
        <v>7120.8</v>
      </c>
      <c r="Y56" s="119">
        <f>J56*2.5</f>
        <v>7417.5</v>
      </c>
      <c r="Z56" s="292">
        <f t="shared" si="43"/>
        <v>8159.2500000000009</v>
      </c>
      <c r="AA56" s="292">
        <f t="shared" si="43"/>
        <v>8901</v>
      </c>
      <c r="AB56" s="292">
        <f t="shared" si="43"/>
        <v>9642.75</v>
      </c>
      <c r="AC56" s="292">
        <f t="shared" si="43"/>
        <v>10384.5</v>
      </c>
      <c r="AD56" s="292">
        <f t="shared" si="43"/>
        <v>11126.25</v>
      </c>
      <c r="AE56" s="277" t="s">
        <v>535</v>
      </c>
      <c r="AF56" s="271" t="s">
        <v>520</v>
      </c>
    </row>
    <row r="57" spans="1:32" ht="15.75" customHeight="1" thickBot="1" x14ac:dyDescent="0.3">
      <c r="A57" s="633"/>
      <c r="B57" s="634"/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34"/>
      <c r="N57" s="634"/>
      <c r="O57" s="634"/>
      <c r="P57" s="634"/>
      <c r="Q57" s="634"/>
      <c r="R57" s="634"/>
      <c r="S57" s="634"/>
      <c r="T57" s="634"/>
      <c r="U57" s="634"/>
      <c r="V57" s="634"/>
      <c r="W57" s="634"/>
      <c r="X57" s="634"/>
      <c r="Y57" s="634"/>
      <c r="Z57" s="634"/>
      <c r="AA57" s="635"/>
    </row>
    <row r="58" spans="1:32" ht="24" customHeight="1" thickBot="1" x14ac:dyDescent="0.3">
      <c r="A58" s="169"/>
      <c r="B58" s="621" t="s">
        <v>1</v>
      </c>
      <c r="C58" s="612" t="s">
        <v>2</v>
      </c>
      <c r="D58" s="613"/>
      <c r="E58" s="613"/>
      <c r="F58" s="613"/>
      <c r="G58" s="613"/>
      <c r="H58" s="613"/>
      <c r="I58" s="613"/>
      <c r="J58" s="613"/>
      <c r="K58" s="613"/>
      <c r="L58" s="613"/>
      <c r="M58" s="613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4"/>
      <c r="AE58" s="580" t="s">
        <v>547</v>
      </c>
      <c r="AF58" s="581"/>
    </row>
    <row r="59" spans="1:32" ht="26.25" thickBot="1" x14ac:dyDescent="0.3">
      <c r="A59" s="169"/>
      <c r="B59" s="622"/>
      <c r="C59" s="280">
        <v>0.3</v>
      </c>
      <c r="D59" s="230">
        <v>0.4</v>
      </c>
      <c r="E59" s="230">
        <v>0.5</v>
      </c>
      <c r="F59" s="230">
        <v>0.6</v>
      </c>
      <c r="G59" s="230">
        <v>0.7</v>
      </c>
      <c r="H59" s="230">
        <v>0.8</v>
      </c>
      <c r="I59" s="230">
        <v>0.9</v>
      </c>
      <c r="J59" s="230">
        <v>1</v>
      </c>
      <c r="K59" s="230">
        <v>1.1000000000000001</v>
      </c>
      <c r="L59" s="230">
        <v>1.2</v>
      </c>
      <c r="M59" s="230">
        <v>1.3</v>
      </c>
      <c r="N59" s="230">
        <v>1.4</v>
      </c>
      <c r="O59" s="230">
        <v>1.5</v>
      </c>
      <c r="P59" s="230">
        <v>1.6</v>
      </c>
      <c r="Q59" s="230">
        <v>1.7</v>
      </c>
      <c r="R59" s="230">
        <v>1.8</v>
      </c>
      <c r="S59" s="230">
        <v>1.9</v>
      </c>
      <c r="T59" s="230">
        <v>2</v>
      </c>
      <c r="U59" s="230">
        <v>2.1</v>
      </c>
      <c r="V59" s="230">
        <v>2.2000000000000002</v>
      </c>
      <c r="W59" s="230">
        <v>2.2999999999999998</v>
      </c>
      <c r="X59" s="230">
        <v>2.4</v>
      </c>
      <c r="Y59" s="231">
        <v>2.5</v>
      </c>
      <c r="Z59" s="231">
        <v>2.6</v>
      </c>
      <c r="AA59" s="231">
        <v>2.7</v>
      </c>
      <c r="AB59" s="231">
        <v>2.8</v>
      </c>
      <c r="AC59" s="231">
        <v>2.9</v>
      </c>
      <c r="AD59" s="231">
        <v>3</v>
      </c>
      <c r="AE59" s="273" t="s">
        <v>463</v>
      </c>
      <c r="AF59" s="266" t="s">
        <v>548</v>
      </c>
    </row>
    <row r="60" spans="1:32" ht="16.5" thickBot="1" x14ac:dyDescent="0.3">
      <c r="A60" s="549">
        <v>5</v>
      </c>
      <c r="B60" s="141" t="s">
        <v>306</v>
      </c>
      <c r="C60" s="131">
        <f t="shared" si="1"/>
        <v>958.5</v>
      </c>
      <c r="D60" s="131">
        <f t="shared" si="2"/>
        <v>1278</v>
      </c>
      <c r="E60" s="131">
        <f t="shared" si="3"/>
        <v>1597.5</v>
      </c>
      <c r="F60" s="131">
        <f t="shared" si="4"/>
        <v>1917</v>
      </c>
      <c r="G60" s="131">
        <f t="shared" si="5"/>
        <v>2236.5</v>
      </c>
      <c r="H60" s="131">
        <f t="shared" si="19"/>
        <v>2556</v>
      </c>
      <c r="I60" s="131">
        <f t="shared" si="6"/>
        <v>2875.5</v>
      </c>
      <c r="J60" s="131">
        <v>3195</v>
      </c>
      <c r="K60" s="131">
        <f t="shared" si="7"/>
        <v>3514.5000000000005</v>
      </c>
      <c r="L60" s="131">
        <f t="shared" si="8"/>
        <v>3834</v>
      </c>
      <c r="M60" s="131">
        <f t="shared" si="9"/>
        <v>4153.5</v>
      </c>
      <c r="N60" s="131">
        <f t="shared" si="10"/>
        <v>4473</v>
      </c>
      <c r="O60" s="131">
        <f t="shared" si="11"/>
        <v>4792.5</v>
      </c>
      <c r="P60" s="131">
        <f t="shared" ref="P60:P89" si="44">J60*1.6</f>
        <v>5112</v>
      </c>
      <c r="Q60" s="131">
        <f t="shared" ref="Q60:Q89" si="45">J60*1.7</f>
        <v>5431.5</v>
      </c>
      <c r="R60" s="131">
        <f t="shared" ref="R60:R89" si="46">J60*1.8</f>
        <v>5751</v>
      </c>
      <c r="S60" s="131">
        <f t="shared" ref="S60:S89" si="47">J60*1.9</f>
        <v>6070.5</v>
      </c>
      <c r="T60" s="131">
        <f t="shared" ref="T60:T89" si="48">J60*2</f>
        <v>6390</v>
      </c>
      <c r="U60" s="131">
        <f t="shared" ref="U60:U89" si="49">J60*2.1</f>
        <v>6709.5</v>
      </c>
      <c r="V60" s="131">
        <f t="shared" ref="V60:V89" si="50">J60*2.2</f>
        <v>7029.0000000000009</v>
      </c>
      <c r="W60" s="131">
        <f t="shared" ref="W60:W89" si="51">J60*2.3</f>
        <v>7348.4999999999991</v>
      </c>
      <c r="X60" s="131">
        <f t="shared" ref="X60:X89" si="52">J60*2.4</f>
        <v>7668</v>
      </c>
      <c r="Y60" s="132">
        <f t="shared" ref="Y60:Y88" si="53">J60*2.5</f>
        <v>7987.5</v>
      </c>
      <c r="Z60" s="132">
        <f t="shared" ref="Z60:Z89" si="54">K60*2.5</f>
        <v>8786.2500000000018</v>
      </c>
      <c r="AA60" s="132">
        <f t="shared" ref="AA60:AA89" si="55">L60*2.5</f>
        <v>9585</v>
      </c>
      <c r="AB60" s="132">
        <f t="shared" ref="AB60:AB89" si="56">M60*2.5</f>
        <v>10383.75</v>
      </c>
      <c r="AC60" s="132">
        <f t="shared" ref="AC60:AC89" si="57">N60*2.5</f>
        <v>11182.5</v>
      </c>
      <c r="AD60" s="132">
        <f t="shared" ref="AD60:AD89" si="58">O60*2.5</f>
        <v>11981.25</v>
      </c>
      <c r="AE60" s="275" t="s">
        <v>519</v>
      </c>
      <c r="AF60" s="269" t="s">
        <v>520</v>
      </c>
    </row>
    <row r="61" spans="1:32" ht="15.75" x14ac:dyDescent="0.25">
      <c r="A61" s="550"/>
      <c r="B61" s="135" t="s">
        <v>329</v>
      </c>
      <c r="C61" s="236">
        <f t="shared" si="1"/>
        <v>958.5</v>
      </c>
      <c r="D61" s="236">
        <f t="shared" si="2"/>
        <v>1278</v>
      </c>
      <c r="E61" s="236">
        <f t="shared" si="3"/>
        <v>1597.5</v>
      </c>
      <c r="F61" s="236">
        <f t="shared" si="4"/>
        <v>1917</v>
      </c>
      <c r="G61" s="236">
        <f t="shared" si="5"/>
        <v>2236.5</v>
      </c>
      <c r="H61" s="236">
        <f t="shared" si="19"/>
        <v>2556</v>
      </c>
      <c r="I61" s="236">
        <f t="shared" si="6"/>
        <v>2875.5</v>
      </c>
      <c r="J61" s="131">
        <v>3195</v>
      </c>
      <c r="K61" s="236">
        <f t="shared" si="7"/>
        <v>3514.5000000000005</v>
      </c>
      <c r="L61" s="236">
        <f t="shared" si="8"/>
        <v>3834</v>
      </c>
      <c r="M61" s="236">
        <f t="shared" si="9"/>
        <v>4153.5</v>
      </c>
      <c r="N61" s="236">
        <f t="shared" si="10"/>
        <v>4473</v>
      </c>
      <c r="O61" s="236">
        <f t="shared" si="11"/>
        <v>4792.5</v>
      </c>
      <c r="P61" s="236">
        <f t="shared" si="44"/>
        <v>5112</v>
      </c>
      <c r="Q61" s="236">
        <f t="shared" si="45"/>
        <v>5431.5</v>
      </c>
      <c r="R61" s="236">
        <f t="shared" si="46"/>
        <v>5751</v>
      </c>
      <c r="S61" s="236">
        <f t="shared" si="47"/>
        <v>6070.5</v>
      </c>
      <c r="T61" s="236">
        <f t="shared" si="48"/>
        <v>6390</v>
      </c>
      <c r="U61" s="236">
        <f t="shared" si="49"/>
        <v>6709.5</v>
      </c>
      <c r="V61" s="236">
        <f t="shared" si="50"/>
        <v>7029.0000000000009</v>
      </c>
      <c r="W61" s="236">
        <f t="shared" si="51"/>
        <v>7348.4999999999991</v>
      </c>
      <c r="X61" s="236">
        <f t="shared" si="52"/>
        <v>7668</v>
      </c>
      <c r="Y61" s="119">
        <f t="shared" si="53"/>
        <v>7987.5</v>
      </c>
      <c r="Z61" s="292">
        <f t="shared" si="54"/>
        <v>8786.2500000000018</v>
      </c>
      <c r="AA61" s="292">
        <f t="shared" si="55"/>
        <v>9585</v>
      </c>
      <c r="AB61" s="292">
        <f t="shared" si="56"/>
        <v>10383.75</v>
      </c>
      <c r="AC61" s="292">
        <f t="shared" si="57"/>
        <v>11182.5</v>
      </c>
      <c r="AD61" s="292">
        <f t="shared" si="58"/>
        <v>11981.25</v>
      </c>
      <c r="AE61" s="276" t="s">
        <v>519</v>
      </c>
      <c r="AF61" s="270" t="s">
        <v>520</v>
      </c>
    </row>
    <row r="62" spans="1:32" ht="31.5" x14ac:dyDescent="0.25">
      <c r="A62" s="550"/>
      <c r="B62" s="135" t="s">
        <v>330</v>
      </c>
      <c r="C62" s="236">
        <f t="shared" si="1"/>
        <v>766.8</v>
      </c>
      <c r="D62" s="236">
        <f t="shared" si="2"/>
        <v>1022.4000000000001</v>
      </c>
      <c r="E62" s="236">
        <f t="shared" si="3"/>
        <v>1278</v>
      </c>
      <c r="F62" s="236">
        <f t="shared" si="4"/>
        <v>1533.6</v>
      </c>
      <c r="G62" s="236">
        <f t="shared" si="5"/>
        <v>1789.1999999999998</v>
      </c>
      <c r="H62" s="236">
        <f t="shared" si="19"/>
        <v>2044.8000000000002</v>
      </c>
      <c r="I62" s="236">
        <f t="shared" si="6"/>
        <v>2300.4</v>
      </c>
      <c r="J62" s="236">
        <v>2556</v>
      </c>
      <c r="K62" s="236">
        <f t="shared" si="7"/>
        <v>2811.6000000000004</v>
      </c>
      <c r="L62" s="236">
        <f t="shared" si="8"/>
        <v>3067.2</v>
      </c>
      <c r="M62" s="236">
        <f t="shared" si="9"/>
        <v>3322.8</v>
      </c>
      <c r="N62" s="236">
        <f t="shared" si="10"/>
        <v>3578.3999999999996</v>
      </c>
      <c r="O62" s="236">
        <f t="shared" si="11"/>
        <v>3834</v>
      </c>
      <c r="P62" s="236">
        <f t="shared" si="44"/>
        <v>4089.6000000000004</v>
      </c>
      <c r="Q62" s="236">
        <f t="shared" si="45"/>
        <v>4345.2</v>
      </c>
      <c r="R62" s="236">
        <f t="shared" si="46"/>
        <v>4600.8</v>
      </c>
      <c r="S62" s="236">
        <f t="shared" si="47"/>
        <v>4856.3999999999996</v>
      </c>
      <c r="T62" s="236">
        <f t="shared" si="48"/>
        <v>5112</v>
      </c>
      <c r="U62" s="236">
        <f t="shared" si="49"/>
        <v>5367.6</v>
      </c>
      <c r="V62" s="236">
        <f t="shared" si="50"/>
        <v>5623.2000000000007</v>
      </c>
      <c r="W62" s="236">
        <f t="shared" si="51"/>
        <v>5878.7999999999993</v>
      </c>
      <c r="X62" s="236">
        <f t="shared" si="52"/>
        <v>6134.4</v>
      </c>
      <c r="Y62" s="119">
        <f t="shared" si="53"/>
        <v>6390</v>
      </c>
      <c r="Z62" s="292">
        <f t="shared" si="54"/>
        <v>7029.0000000000009</v>
      </c>
      <c r="AA62" s="292">
        <f t="shared" si="55"/>
        <v>7668</v>
      </c>
      <c r="AB62" s="292">
        <f t="shared" si="56"/>
        <v>8307</v>
      </c>
      <c r="AC62" s="292">
        <f t="shared" si="57"/>
        <v>8946</v>
      </c>
      <c r="AD62" s="292">
        <f t="shared" si="58"/>
        <v>9585</v>
      </c>
      <c r="AE62" s="276" t="s">
        <v>465</v>
      </c>
      <c r="AF62" s="270" t="s">
        <v>534</v>
      </c>
    </row>
    <row r="63" spans="1:32" ht="15.75" x14ac:dyDescent="0.25">
      <c r="A63" s="550"/>
      <c r="B63" s="135" t="s">
        <v>309</v>
      </c>
      <c r="C63" s="236">
        <f t="shared" si="1"/>
        <v>958.5</v>
      </c>
      <c r="D63" s="236">
        <f t="shared" si="2"/>
        <v>1278</v>
      </c>
      <c r="E63" s="236">
        <f t="shared" si="3"/>
        <v>1597.5</v>
      </c>
      <c r="F63" s="236">
        <f t="shared" si="4"/>
        <v>1917</v>
      </c>
      <c r="G63" s="236">
        <f t="shared" si="5"/>
        <v>2236.5</v>
      </c>
      <c r="H63" s="236">
        <f t="shared" si="19"/>
        <v>2556</v>
      </c>
      <c r="I63" s="236">
        <f t="shared" si="6"/>
        <v>2875.5</v>
      </c>
      <c r="J63" s="236">
        <v>3195</v>
      </c>
      <c r="K63" s="236">
        <f t="shared" si="7"/>
        <v>3514.5000000000005</v>
      </c>
      <c r="L63" s="236">
        <f t="shared" si="8"/>
        <v>3834</v>
      </c>
      <c r="M63" s="236">
        <f t="shared" si="9"/>
        <v>4153.5</v>
      </c>
      <c r="N63" s="236">
        <f t="shared" si="10"/>
        <v>4473</v>
      </c>
      <c r="O63" s="236">
        <f t="shared" si="11"/>
        <v>4792.5</v>
      </c>
      <c r="P63" s="236">
        <f t="shared" si="44"/>
        <v>5112</v>
      </c>
      <c r="Q63" s="236">
        <f t="shared" si="45"/>
        <v>5431.5</v>
      </c>
      <c r="R63" s="236">
        <f t="shared" si="46"/>
        <v>5751</v>
      </c>
      <c r="S63" s="236">
        <f t="shared" si="47"/>
        <v>6070.5</v>
      </c>
      <c r="T63" s="236">
        <f t="shared" si="48"/>
        <v>6390</v>
      </c>
      <c r="U63" s="236">
        <f t="shared" si="49"/>
        <v>6709.5</v>
      </c>
      <c r="V63" s="236">
        <f t="shared" si="50"/>
        <v>7029.0000000000009</v>
      </c>
      <c r="W63" s="236">
        <f t="shared" si="51"/>
        <v>7348.4999999999991</v>
      </c>
      <c r="X63" s="236">
        <f t="shared" si="52"/>
        <v>7668</v>
      </c>
      <c r="Y63" s="119">
        <f t="shared" si="53"/>
        <v>7987.5</v>
      </c>
      <c r="Z63" s="292">
        <f t="shared" si="54"/>
        <v>8786.2500000000018</v>
      </c>
      <c r="AA63" s="292">
        <f t="shared" si="55"/>
        <v>9585</v>
      </c>
      <c r="AB63" s="292">
        <f t="shared" si="56"/>
        <v>10383.75</v>
      </c>
      <c r="AC63" s="292">
        <f t="shared" si="57"/>
        <v>11182.5</v>
      </c>
      <c r="AD63" s="292">
        <f t="shared" si="58"/>
        <v>11981.25</v>
      </c>
      <c r="AE63" s="276" t="s">
        <v>536</v>
      </c>
      <c r="AF63" s="270" t="s">
        <v>537</v>
      </c>
    </row>
    <row r="64" spans="1:32" ht="15.75" x14ac:dyDescent="0.25">
      <c r="A64" s="550"/>
      <c r="B64" s="135" t="s">
        <v>310</v>
      </c>
      <c r="C64" s="236">
        <f t="shared" si="1"/>
        <v>958.5</v>
      </c>
      <c r="D64" s="236">
        <f t="shared" si="2"/>
        <v>1278</v>
      </c>
      <c r="E64" s="236">
        <f t="shared" si="3"/>
        <v>1597.5</v>
      </c>
      <c r="F64" s="236">
        <f t="shared" si="4"/>
        <v>1917</v>
      </c>
      <c r="G64" s="236">
        <f t="shared" si="5"/>
        <v>2236.5</v>
      </c>
      <c r="H64" s="236">
        <f t="shared" si="19"/>
        <v>2556</v>
      </c>
      <c r="I64" s="236">
        <f t="shared" si="6"/>
        <v>2875.5</v>
      </c>
      <c r="J64" s="391">
        <v>3195</v>
      </c>
      <c r="K64" s="236">
        <f t="shared" si="7"/>
        <v>3514.5000000000005</v>
      </c>
      <c r="L64" s="236">
        <f t="shared" si="8"/>
        <v>3834</v>
      </c>
      <c r="M64" s="236">
        <f t="shared" si="9"/>
        <v>4153.5</v>
      </c>
      <c r="N64" s="236">
        <f t="shared" si="10"/>
        <v>4473</v>
      </c>
      <c r="O64" s="236">
        <f t="shared" si="11"/>
        <v>4792.5</v>
      </c>
      <c r="P64" s="236">
        <f t="shared" si="44"/>
        <v>5112</v>
      </c>
      <c r="Q64" s="236">
        <f t="shared" si="45"/>
        <v>5431.5</v>
      </c>
      <c r="R64" s="236">
        <f t="shared" si="46"/>
        <v>5751</v>
      </c>
      <c r="S64" s="236">
        <f t="shared" si="47"/>
        <v>6070.5</v>
      </c>
      <c r="T64" s="236">
        <f t="shared" si="48"/>
        <v>6390</v>
      </c>
      <c r="U64" s="236">
        <f t="shared" si="49"/>
        <v>6709.5</v>
      </c>
      <c r="V64" s="236">
        <f t="shared" si="50"/>
        <v>7029.0000000000009</v>
      </c>
      <c r="W64" s="236">
        <f t="shared" si="51"/>
        <v>7348.4999999999991</v>
      </c>
      <c r="X64" s="236">
        <f t="shared" si="52"/>
        <v>7668</v>
      </c>
      <c r="Y64" s="119">
        <f t="shared" si="53"/>
        <v>7987.5</v>
      </c>
      <c r="Z64" s="292">
        <f t="shared" si="54"/>
        <v>8786.2500000000018</v>
      </c>
      <c r="AA64" s="292">
        <f t="shared" si="55"/>
        <v>9585</v>
      </c>
      <c r="AB64" s="292">
        <f t="shared" si="56"/>
        <v>10383.75</v>
      </c>
      <c r="AC64" s="292">
        <f t="shared" si="57"/>
        <v>11182.5</v>
      </c>
      <c r="AD64" s="292">
        <f t="shared" si="58"/>
        <v>11981.25</v>
      </c>
      <c r="AE64" s="276" t="s">
        <v>519</v>
      </c>
      <c r="AF64" s="270" t="s">
        <v>520</v>
      </c>
    </row>
    <row r="65" spans="1:32" ht="15.75" x14ac:dyDescent="0.25">
      <c r="A65" s="550"/>
      <c r="B65" s="135" t="s">
        <v>331</v>
      </c>
      <c r="C65" s="236">
        <f t="shared" si="1"/>
        <v>958.5</v>
      </c>
      <c r="D65" s="236">
        <f t="shared" si="2"/>
        <v>1278</v>
      </c>
      <c r="E65" s="236">
        <f t="shared" si="3"/>
        <v>1597.5</v>
      </c>
      <c r="F65" s="236">
        <f t="shared" si="4"/>
        <v>1917</v>
      </c>
      <c r="G65" s="236">
        <f t="shared" si="5"/>
        <v>2236.5</v>
      </c>
      <c r="H65" s="236">
        <f t="shared" si="19"/>
        <v>2556</v>
      </c>
      <c r="I65" s="236">
        <f t="shared" si="6"/>
        <v>2875.5</v>
      </c>
      <c r="J65" s="391">
        <v>3195</v>
      </c>
      <c r="K65" s="236">
        <f t="shared" si="7"/>
        <v>3514.5000000000005</v>
      </c>
      <c r="L65" s="236">
        <f t="shared" si="8"/>
        <v>3834</v>
      </c>
      <c r="M65" s="236">
        <f t="shared" si="9"/>
        <v>4153.5</v>
      </c>
      <c r="N65" s="236">
        <f t="shared" si="10"/>
        <v>4473</v>
      </c>
      <c r="O65" s="236">
        <f t="shared" si="11"/>
        <v>4792.5</v>
      </c>
      <c r="P65" s="236">
        <f t="shared" si="44"/>
        <v>5112</v>
      </c>
      <c r="Q65" s="236">
        <f t="shared" si="45"/>
        <v>5431.5</v>
      </c>
      <c r="R65" s="236">
        <f t="shared" si="46"/>
        <v>5751</v>
      </c>
      <c r="S65" s="236">
        <f t="shared" si="47"/>
        <v>6070.5</v>
      </c>
      <c r="T65" s="236">
        <f t="shared" si="48"/>
        <v>6390</v>
      </c>
      <c r="U65" s="236">
        <f t="shared" si="49"/>
        <v>6709.5</v>
      </c>
      <c r="V65" s="236">
        <f t="shared" si="50"/>
        <v>7029.0000000000009</v>
      </c>
      <c r="W65" s="236">
        <f t="shared" si="51"/>
        <v>7348.4999999999991</v>
      </c>
      <c r="X65" s="236">
        <f t="shared" si="52"/>
        <v>7668</v>
      </c>
      <c r="Y65" s="119">
        <f t="shared" si="53"/>
        <v>7987.5</v>
      </c>
      <c r="Z65" s="292">
        <f t="shared" si="54"/>
        <v>8786.2500000000018</v>
      </c>
      <c r="AA65" s="292">
        <f t="shared" si="55"/>
        <v>9585</v>
      </c>
      <c r="AB65" s="292">
        <f t="shared" si="56"/>
        <v>10383.75</v>
      </c>
      <c r="AC65" s="292">
        <f t="shared" si="57"/>
        <v>11182.5</v>
      </c>
      <c r="AD65" s="292">
        <f t="shared" si="58"/>
        <v>11981.25</v>
      </c>
      <c r="AE65" s="276" t="s">
        <v>524</v>
      </c>
      <c r="AF65" s="270" t="s">
        <v>525</v>
      </c>
    </row>
    <row r="66" spans="1:32" ht="15.75" x14ac:dyDescent="0.25">
      <c r="A66" s="550"/>
      <c r="B66" s="135" t="s">
        <v>512</v>
      </c>
      <c r="C66" s="236">
        <f t="shared" si="1"/>
        <v>958.5</v>
      </c>
      <c r="D66" s="236">
        <f t="shared" si="2"/>
        <v>1278</v>
      </c>
      <c r="E66" s="236">
        <f t="shared" si="3"/>
        <v>1597.5</v>
      </c>
      <c r="F66" s="236">
        <f t="shared" si="4"/>
        <v>1917</v>
      </c>
      <c r="G66" s="236">
        <f t="shared" si="5"/>
        <v>2236.5</v>
      </c>
      <c r="H66" s="236">
        <f t="shared" si="19"/>
        <v>2556</v>
      </c>
      <c r="I66" s="236">
        <f t="shared" si="6"/>
        <v>2875.5</v>
      </c>
      <c r="J66" s="391">
        <v>3195</v>
      </c>
      <c r="K66" s="236">
        <f t="shared" si="7"/>
        <v>3514.5000000000005</v>
      </c>
      <c r="L66" s="236">
        <f t="shared" si="8"/>
        <v>3834</v>
      </c>
      <c r="M66" s="236">
        <f t="shared" si="9"/>
        <v>4153.5</v>
      </c>
      <c r="N66" s="236">
        <f t="shared" si="10"/>
        <v>4473</v>
      </c>
      <c r="O66" s="236">
        <f t="shared" si="11"/>
        <v>4792.5</v>
      </c>
      <c r="P66" s="236">
        <f t="shared" si="44"/>
        <v>5112</v>
      </c>
      <c r="Q66" s="236">
        <f t="shared" si="45"/>
        <v>5431.5</v>
      </c>
      <c r="R66" s="236">
        <f t="shared" si="46"/>
        <v>5751</v>
      </c>
      <c r="S66" s="236">
        <f t="shared" si="47"/>
        <v>6070.5</v>
      </c>
      <c r="T66" s="236">
        <f t="shared" si="48"/>
        <v>6390</v>
      </c>
      <c r="U66" s="236">
        <f t="shared" si="49"/>
        <v>6709.5</v>
      </c>
      <c r="V66" s="236">
        <f t="shared" si="50"/>
        <v>7029.0000000000009</v>
      </c>
      <c r="W66" s="236">
        <f t="shared" si="51"/>
        <v>7348.4999999999991</v>
      </c>
      <c r="X66" s="236">
        <f t="shared" si="52"/>
        <v>7668</v>
      </c>
      <c r="Y66" s="119">
        <f t="shared" si="53"/>
        <v>7987.5</v>
      </c>
      <c r="Z66" s="292">
        <f t="shared" si="54"/>
        <v>8786.2500000000018</v>
      </c>
      <c r="AA66" s="292">
        <f t="shared" si="55"/>
        <v>9585</v>
      </c>
      <c r="AB66" s="292">
        <f t="shared" si="56"/>
        <v>10383.75</v>
      </c>
      <c r="AC66" s="292">
        <f t="shared" si="57"/>
        <v>11182.5</v>
      </c>
      <c r="AD66" s="292">
        <f t="shared" si="58"/>
        <v>11981.25</v>
      </c>
      <c r="AE66" s="276" t="s">
        <v>519</v>
      </c>
      <c r="AF66" s="270" t="s">
        <v>520</v>
      </c>
    </row>
    <row r="67" spans="1:32" ht="31.5" x14ac:dyDescent="0.25">
      <c r="A67" s="550"/>
      <c r="B67" s="135" t="s">
        <v>332</v>
      </c>
      <c r="C67" s="236">
        <f t="shared" si="1"/>
        <v>958.5</v>
      </c>
      <c r="D67" s="236">
        <f t="shared" si="2"/>
        <v>1278</v>
      </c>
      <c r="E67" s="236">
        <f t="shared" si="3"/>
        <v>1597.5</v>
      </c>
      <c r="F67" s="236">
        <f t="shared" si="4"/>
        <v>1917</v>
      </c>
      <c r="G67" s="236">
        <f t="shared" si="5"/>
        <v>2236.5</v>
      </c>
      <c r="H67" s="236">
        <f t="shared" si="19"/>
        <v>2556</v>
      </c>
      <c r="I67" s="236">
        <f t="shared" si="6"/>
        <v>2875.5</v>
      </c>
      <c r="J67" s="391">
        <v>3195</v>
      </c>
      <c r="K67" s="236">
        <f t="shared" si="7"/>
        <v>3514.5000000000005</v>
      </c>
      <c r="L67" s="236">
        <f t="shared" si="8"/>
        <v>3834</v>
      </c>
      <c r="M67" s="236">
        <f t="shared" si="9"/>
        <v>4153.5</v>
      </c>
      <c r="N67" s="236">
        <f t="shared" si="10"/>
        <v>4473</v>
      </c>
      <c r="O67" s="236">
        <f t="shared" si="11"/>
        <v>4792.5</v>
      </c>
      <c r="P67" s="236">
        <f t="shared" si="44"/>
        <v>5112</v>
      </c>
      <c r="Q67" s="236">
        <f t="shared" si="45"/>
        <v>5431.5</v>
      </c>
      <c r="R67" s="236">
        <f t="shared" si="46"/>
        <v>5751</v>
      </c>
      <c r="S67" s="236">
        <f t="shared" si="47"/>
        <v>6070.5</v>
      </c>
      <c r="T67" s="236">
        <f t="shared" si="48"/>
        <v>6390</v>
      </c>
      <c r="U67" s="236">
        <f t="shared" si="49"/>
        <v>6709.5</v>
      </c>
      <c r="V67" s="236">
        <f t="shared" si="50"/>
        <v>7029.0000000000009</v>
      </c>
      <c r="W67" s="236">
        <f t="shared" si="51"/>
        <v>7348.4999999999991</v>
      </c>
      <c r="X67" s="236">
        <f t="shared" si="52"/>
        <v>7668</v>
      </c>
      <c r="Y67" s="119">
        <f t="shared" si="53"/>
        <v>7987.5</v>
      </c>
      <c r="Z67" s="292">
        <f t="shared" si="54"/>
        <v>8786.2500000000018</v>
      </c>
      <c r="AA67" s="292">
        <f t="shared" si="55"/>
        <v>9585</v>
      </c>
      <c r="AB67" s="292">
        <f t="shared" si="56"/>
        <v>10383.75</v>
      </c>
      <c r="AC67" s="292">
        <f t="shared" si="57"/>
        <v>11182.5</v>
      </c>
      <c r="AD67" s="292">
        <f t="shared" si="58"/>
        <v>11981.25</v>
      </c>
      <c r="AE67" s="276" t="s">
        <v>536</v>
      </c>
      <c r="AF67" s="272" t="s">
        <v>80</v>
      </c>
    </row>
    <row r="68" spans="1:32" ht="15.75" x14ac:dyDescent="0.25">
      <c r="A68" s="550"/>
      <c r="B68" s="135" t="s">
        <v>333</v>
      </c>
      <c r="C68" s="236">
        <f t="shared" si="1"/>
        <v>958.5</v>
      </c>
      <c r="D68" s="236">
        <f t="shared" si="2"/>
        <v>1278</v>
      </c>
      <c r="E68" s="236">
        <f t="shared" si="3"/>
        <v>1597.5</v>
      </c>
      <c r="F68" s="236">
        <f t="shared" si="4"/>
        <v>1917</v>
      </c>
      <c r="G68" s="236">
        <f t="shared" si="5"/>
        <v>2236.5</v>
      </c>
      <c r="H68" s="236">
        <f t="shared" si="19"/>
        <v>2556</v>
      </c>
      <c r="I68" s="236">
        <f t="shared" si="6"/>
        <v>2875.5</v>
      </c>
      <c r="J68" s="391">
        <v>3195</v>
      </c>
      <c r="K68" s="236">
        <f t="shared" si="7"/>
        <v>3514.5000000000005</v>
      </c>
      <c r="L68" s="236">
        <f t="shared" si="8"/>
        <v>3834</v>
      </c>
      <c r="M68" s="236">
        <f t="shared" si="9"/>
        <v>4153.5</v>
      </c>
      <c r="N68" s="236">
        <f t="shared" si="10"/>
        <v>4473</v>
      </c>
      <c r="O68" s="236">
        <f t="shared" si="11"/>
        <v>4792.5</v>
      </c>
      <c r="P68" s="236">
        <f t="shared" si="44"/>
        <v>5112</v>
      </c>
      <c r="Q68" s="236">
        <f t="shared" si="45"/>
        <v>5431.5</v>
      </c>
      <c r="R68" s="236">
        <f t="shared" si="46"/>
        <v>5751</v>
      </c>
      <c r="S68" s="236">
        <f t="shared" si="47"/>
        <v>6070.5</v>
      </c>
      <c r="T68" s="236">
        <f t="shared" si="48"/>
        <v>6390</v>
      </c>
      <c r="U68" s="236">
        <f t="shared" si="49"/>
        <v>6709.5</v>
      </c>
      <c r="V68" s="236">
        <f t="shared" si="50"/>
        <v>7029.0000000000009</v>
      </c>
      <c r="W68" s="236">
        <f t="shared" si="51"/>
        <v>7348.4999999999991</v>
      </c>
      <c r="X68" s="236">
        <f t="shared" si="52"/>
        <v>7668</v>
      </c>
      <c r="Y68" s="119">
        <f t="shared" si="53"/>
        <v>7987.5</v>
      </c>
      <c r="Z68" s="292">
        <f t="shared" si="54"/>
        <v>8786.2500000000018</v>
      </c>
      <c r="AA68" s="292">
        <f t="shared" si="55"/>
        <v>9585</v>
      </c>
      <c r="AB68" s="292">
        <f t="shared" si="56"/>
        <v>10383.75</v>
      </c>
      <c r="AC68" s="292">
        <f t="shared" si="57"/>
        <v>11182.5</v>
      </c>
      <c r="AD68" s="292">
        <f t="shared" si="58"/>
        <v>11981.25</v>
      </c>
      <c r="AE68" s="276" t="s">
        <v>526</v>
      </c>
      <c r="AF68" s="270" t="s">
        <v>527</v>
      </c>
    </row>
    <row r="69" spans="1:32" ht="15.75" x14ac:dyDescent="0.25">
      <c r="A69" s="550"/>
      <c r="B69" s="135" t="s">
        <v>484</v>
      </c>
      <c r="C69" s="236">
        <f t="shared" si="1"/>
        <v>958.5</v>
      </c>
      <c r="D69" s="236">
        <f t="shared" si="2"/>
        <v>1278</v>
      </c>
      <c r="E69" s="236">
        <f t="shared" si="3"/>
        <v>1597.5</v>
      </c>
      <c r="F69" s="236">
        <f t="shared" si="4"/>
        <v>1917</v>
      </c>
      <c r="G69" s="236">
        <f t="shared" si="5"/>
        <v>2236.5</v>
      </c>
      <c r="H69" s="236">
        <f t="shared" si="19"/>
        <v>2556</v>
      </c>
      <c r="I69" s="236">
        <f t="shared" si="6"/>
        <v>2875.5</v>
      </c>
      <c r="J69" s="391">
        <v>3195</v>
      </c>
      <c r="K69" s="236">
        <f t="shared" si="7"/>
        <v>3514.5000000000005</v>
      </c>
      <c r="L69" s="236">
        <f t="shared" si="8"/>
        <v>3834</v>
      </c>
      <c r="M69" s="236">
        <f t="shared" si="9"/>
        <v>4153.5</v>
      </c>
      <c r="N69" s="236">
        <f t="shared" si="10"/>
        <v>4473</v>
      </c>
      <c r="O69" s="236">
        <f t="shared" si="11"/>
        <v>4792.5</v>
      </c>
      <c r="P69" s="236">
        <f t="shared" si="44"/>
        <v>5112</v>
      </c>
      <c r="Q69" s="236">
        <f t="shared" si="45"/>
        <v>5431.5</v>
      </c>
      <c r="R69" s="236">
        <f t="shared" si="46"/>
        <v>5751</v>
      </c>
      <c r="S69" s="236">
        <f t="shared" si="47"/>
        <v>6070.5</v>
      </c>
      <c r="T69" s="236">
        <f t="shared" si="48"/>
        <v>6390</v>
      </c>
      <c r="U69" s="236">
        <f t="shared" si="49"/>
        <v>6709.5</v>
      </c>
      <c r="V69" s="236">
        <f t="shared" si="50"/>
        <v>7029.0000000000009</v>
      </c>
      <c r="W69" s="236">
        <f t="shared" si="51"/>
        <v>7348.4999999999991</v>
      </c>
      <c r="X69" s="236">
        <f t="shared" si="52"/>
        <v>7668</v>
      </c>
      <c r="Y69" s="119">
        <f t="shared" si="53"/>
        <v>7987.5</v>
      </c>
      <c r="Z69" s="292">
        <f t="shared" si="54"/>
        <v>8786.2500000000018</v>
      </c>
      <c r="AA69" s="292">
        <f t="shared" si="55"/>
        <v>9585</v>
      </c>
      <c r="AB69" s="292">
        <f t="shared" si="56"/>
        <v>10383.75</v>
      </c>
      <c r="AC69" s="292">
        <f t="shared" si="57"/>
        <v>11182.5</v>
      </c>
      <c r="AD69" s="292">
        <f t="shared" si="58"/>
        <v>11981.25</v>
      </c>
      <c r="AE69" s="276" t="s">
        <v>528</v>
      </c>
      <c r="AF69" s="270" t="s">
        <v>529</v>
      </c>
    </row>
    <row r="70" spans="1:32" ht="31.5" x14ac:dyDescent="0.25">
      <c r="A70" s="550"/>
      <c r="B70" s="135" t="s">
        <v>513</v>
      </c>
      <c r="C70" s="236">
        <f t="shared" si="1"/>
        <v>766.8</v>
      </c>
      <c r="D70" s="236">
        <f t="shared" si="2"/>
        <v>1022.4000000000001</v>
      </c>
      <c r="E70" s="236">
        <f t="shared" si="3"/>
        <v>1278</v>
      </c>
      <c r="F70" s="236">
        <f t="shared" si="4"/>
        <v>1533.6</v>
      </c>
      <c r="G70" s="236">
        <f t="shared" si="5"/>
        <v>1789.1999999999998</v>
      </c>
      <c r="H70" s="236">
        <f t="shared" si="19"/>
        <v>2044.8000000000002</v>
      </c>
      <c r="I70" s="236">
        <f t="shared" si="6"/>
        <v>2300.4</v>
      </c>
      <c r="J70" s="236">
        <v>2556</v>
      </c>
      <c r="K70" s="236">
        <f t="shared" si="7"/>
        <v>2811.6000000000004</v>
      </c>
      <c r="L70" s="236">
        <f t="shared" si="8"/>
        <v>3067.2</v>
      </c>
      <c r="M70" s="236">
        <f t="shared" si="9"/>
        <v>3322.8</v>
      </c>
      <c r="N70" s="236">
        <f t="shared" si="10"/>
        <v>3578.3999999999996</v>
      </c>
      <c r="O70" s="236">
        <f t="shared" si="11"/>
        <v>3834</v>
      </c>
      <c r="P70" s="236">
        <f t="shared" si="44"/>
        <v>4089.6000000000004</v>
      </c>
      <c r="Q70" s="236">
        <f t="shared" si="45"/>
        <v>4345.2</v>
      </c>
      <c r="R70" s="236">
        <f t="shared" si="46"/>
        <v>4600.8</v>
      </c>
      <c r="S70" s="236">
        <f t="shared" si="47"/>
        <v>4856.3999999999996</v>
      </c>
      <c r="T70" s="236">
        <f t="shared" si="48"/>
        <v>5112</v>
      </c>
      <c r="U70" s="236">
        <f t="shared" si="49"/>
        <v>5367.6</v>
      </c>
      <c r="V70" s="236">
        <f t="shared" si="50"/>
        <v>5623.2000000000007</v>
      </c>
      <c r="W70" s="236">
        <f t="shared" si="51"/>
        <v>5878.7999999999993</v>
      </c>
      <c r="X70" s="236">
        <f t="shared" si="52"/>
        <v>6134.4</v>
      </c>
      <c r="Y70" s="119">
        <f t="shared" si="53"/>
        <v>6390</v>
      </c>
      <c r="Z70" s="292">
        <f t="shared" si="54"/>
        <v>7029.0000000000009</v>
      </c>
      <c r="AA70" s="292">
        <f t="shared" si="55"/>
        <v>7668</v>
      </c>
      <c r="AB70" s="292">
        <f t="shared" si="56"/>
        <v>8307</v>
      </c>
      <c r="AC70" s="292">
        <f t="shared" si="57"/>
        <v>8946</v>
      </c>
      <c r="AD70" s="292">
        <f t="shared" si="58"/>
        <v>9585</v>
      </c>
      <c r="AE70" s="276" t="s">
        <v>465</v>
      </c>
      <c r="AF70" s="270" t="s">
        <v>525</v>
      </c>
    </row>
    <row r="71" spans="1:32" ht="31.5" x14ac:dyDescent="0.25">
      <c r="A71" s="550"/>
      <c r="B71" s="135" t="s">
        <v>334</v>
      </c>
      <c r="C71" s="236">
        <f t="shared" si="1"/>
        <v>766.8</v>
      </c>
      <c r="D71" s="236">
        <f t="shared" si="2"/>
        <v>1022.4000000000001</v>
      </c>
      <c r="E71" s="236">
        <f t="shared" si="3"/>
        <v>1278</v>
      </c>
      <c r="F71" s="236">
        <f t="shared" si="4"/>
        <v>1533.6</v>
      </c>
      <c r="G71" s="236">
        <f t="shared" si="5"/>
        <v>1789.1999999999998</v>
      </c>
      <c r="H71" s="236">
        <f t="shared" si="19"/>
        <v>2044.8000000000002</v>
      </c>
      <c r="I71" s="236">
        <f t="shared" si="6"/>
        <v>2300.4</v>
      </c>
      <c r="J71" s="236">
        <v>2556</v>
      </c>
      <c r="K71" s="236">
        <f t="shared" si="7"/>
        <v>2811.6000000000004</v>
      </c>
      <c r="L71" s="236">
        <f t="shared" si="8"/>
        <v>3067.2</v>
      </c>
      <c r="M71" s="236">
        <f t="shared" si="9"/>
        <v>3322.8</v>
      </c>
      <c r="N71" s="236">
        <f t="shared" si="10"/>
        <v>3578.3999999999996</v>
      </c>
      <c r="O71" s="236">
        <f t="shared" si="11"/>
        <v>3834</v>
      </c>
      <c r="P71" s="236">
        <f t="shared" si="44"/>
        <v>4089.6000000000004</v>
      </c>
      <c r="Q71" s="236">
        <f t="shared" si="45"/>
        <v>4345.2</v>
      </c>
      <c r="R71" s="236">
        <f t="shared" si="46"/>
        <v>4600.8</v>
      </c>
      <c r="S71" s="236">
        <f t="shared" si="47"/>
        <v>4856.3999999999996</v>
      </c>
      <c r="T71" s="236">
        <f t="shared" si="48"/>
        <v>5112</v>
      </c>
      <c r="U71" s="236">
        <f t="shared" si="49"/>
        <v>5367.6</v>
      </c>
      <c r="V71" s="236">
        <f t="shared" si="50"/>
        <v>5623.2000000000007</v>
      </c>
      <c r="W71" s="236">
        <f t="shared" si="51"/>
        <v>5878.7999999999993</v>
      </c>
      <c r="X71" s="236">
        <f t="shared" si="52"/>
        <v>6134.4</v>
      </c>
      <c r="Y71" s="119">
        <f t="shared" si="53"/>
        <v>6390</v>
      </c>
      <c r="Z71" s="292">
        <f t="shared" si="54"/>
        <v>7029.0000000000009</v>
      </c>
      <c r="AA71" s="292">
        <f t="shared" si="55"/>
        <v>7668</v>
      </c>
      <c r="AB71" s="292">
        <f t="shared" si="56"/>
        <v>8307</v>
      </c>
      <c r="AC71" s="292">
        <f t="shared" si="57"/>
        <v>8946</v>
      </c>
      <c r="AD71" s="292">
        <f t="shared" si="58"/>
        <v>9585</v>
      </c>
      <c r="AE71" s="276" t="s">
        <v>465</v>
      </c>
      <c r="AF71" s="270" t="s">
        <v>534</v>
      </c>
    </row>
    <row r="72" spans="1:32" ht="15.75" x14ac:dyDescent="0.25">
      <c r="A72" s="550"/>
      <c r="B72" s="135" t="s">
        <v>314</v>
      </c>
      <c r="C72" s="236">
        <f t="shared" si="1"/>
        <v>958.5</v>
      </c>
      <c r="D72" s="236">
        <f t="shared" si="2"/>
        <v>1278</v>
      </c>
      <c r="E72" s="236">
        <f t="shared" si="3"/>
        <v>1597.5</v>
      </c>
      <c r="F72" s="236">
        <f t="shared" si="4"/>
        <v>1917</v>
      </c>
      <c r="G72" s="236">
        <f t="shared" si="5"/>
        <v>2236.5</v>
      </c>
      <c r="H72" s="236">
        <f t="shared" si="19"/>
        <v>2556</v>
      </c>
      <c r="I72" s="236">
        <f t="shared" si="6"/>
        <v>2875.5</v>
      </c>
      <c r="J72" s="236">
        <v>3195</v>
      </c>
      <c r="K72" s="236">
        <f t="shared" si="7"/>
        <v>3514.5000000000005</v>
      </c>
      <c r="L72" s="236">
        <f t="shared" si="8"/>
        <v>3834</v>
      </c>
      <c r="M72" s="236">
        <f t="shared" si="9"/>
        <v>4153.5</v>
      </c>
      <c r="N72" s="236">
        <f t="shared" si="10"/>
        <v>4473</v>
      </c>
      <c r="O72" s="236">
        <f t="shared" si="11"/>
        <v>4792.5</v>
      </c>
      <c r="P72" s="236">
        <f t="shared" si="44"/>
        <v>5112</v>
      </c>
      <c r="Q72" s="236">
        <f t="shared" si="45"/>
        <v>5431.5</v>
      </c>
      <c r="R72" s="236">
        <f t="shared" si="46"/>
        <v>5751</v>
      </c>
      <c r="S72" s="236">
        <f t="shared" si="47"/>
        <v>6070.5</v>
      </c>
      <c r="T72" s="236">
        <f t="shared" si="48"/>
        <v>6390</v>
      </c>
      <c r="U72" s="236">
        <f t="shared" si="49"/>
        <v>6709.5</v>
      </c>
      <c r="V72" s="236">
        <f t="shared" si="50"/>
        <v>7029.0000000000009</v>
      </c>
      <c r="W72" s="236">
        <f t="shared" si="51"/>
        <v>7348.4999999999991</v>
      </c>
      <c r="X72" s="236">
        <f t="shared" si="52"/>
        <v>7668</v>
      </c>
      <c r="Y72" s="119">
        <f t="shared" si="53"/>
        <v>7987.5</v>
      </c>
      <c r="Z72" s="292">
        <f t="shared" si="54"/>
        <v>8786.2500000000018</v>
      </c>
      <c r="AA72" s="292">
        <f t="shared" si="55"/>
        <v>9585</v>
      </c>
      <c r="AB72" s="292">
        <f t="shared" si="56"/>
        <v>10383.75</v>
      </c>
      <c r="AC72" s="292">
        <f t="shared" si="57"/>
        <v>11182.5</v>
      </c>
      <c r="AD72" s="292">
        <f t="shared" si="58"/>
        <v>11981.25</v>
      </c>
      <c r="AE72" s="276" t="s">
        <v>538</v>
      </c>
      <c r="AF72" s="270" t="s">
        <v>539</v>
      </c>
    </row>
    <row r="73" spans="1:32" ht="15.75" x14ac:dyDescent="0.25">
      <c r="A73" s="550"/>
      <c r="B73" s="135" t="s">
        <v>335</v>
      </c>
      <c r="C73" s="236">
        <f t="shared" si="1"/>
        <v>958.5</v>
      </c>
      <c r="D73" s="236">
        <f t="shared" si="2"/>
        <v>1278</v>
      </c>
      <c r="E73" s="236">
        <f t="shared" si="3"/>
        <v>1597.5</v>
      </c>
      <c r="F73" s="236">
        <f t="shared" si="4"/>
        <v>1917</v>
      </c>
      <c r="G73" s="236">
        <f t="shared" si="5"/>
        <v>2236.5</v>
      </c>
      <c r="H73" s="236">
        <f t="shared" si="19"/>
        <v>2556</v>
      </c>
      <c r="I73" s="236">
        <f t="shared" si="6"/>
        <v>2875.5</v>
      </c>
      <c r="J73" s="236">
        <v>3195</v>
      </c>
      <c r="K73" s="236">
        <f t="shared" si="7"/>
        <v>3514.5000000000005</v>
      </c>
      <c r="L73" s="236">
        <f t="shared" si="8"/>
        <v>3834</v>
      </c>
      <c r="M73" s="236">
        <f t="shared" si="9"/>
        <v>4153.5</v>
      </c>
      <c r="N73" s="236">
        <f t="shared" si="10"/>
        <v>4473</v>
      </c>
      <c r="O73" s="236">
        <f t="shared" si="11"/>
        <v>4792.5</v>
      </c>
      <c r="P73" s="236">
        <f t="shared" si="44"/>
        <v>5112</v>
      </c>
      <c r="Q73" s="236">
        <f t="shared" si="45"/>
        <v>5431.5</v>
      </c>
      <c r="R73" s="236">
        <f t="shared" si="46"/>
        <v>5751</v>
      </c>
      <c r="S73" s="236">
        <f t="shared" si="47"/>
        <v>6070.5</v>
      </c>
      <c r="T73" s="236">
        <f t="shared" si="48"/>
        <v>6390</v>
      </c>
      <c r="U73" s="236">
        <f t="shared" si="49"/>
        <v>6709.5</v>
      </c>
      <c r="V73" s="236">
        <f t="shared" si="50"/>
        <v>7029.0000000000009</v>
      </c>
      <c r="W73" s="236">
        <f t="shared" si="51"/>
        <v>7348.4999999999991</v>
      </c>
      <c r="X73" s="236">
        <f t="shared" si="52"/>
        <v>7668</v>
      </c>
      <c r="Y73" s="119">
        <f t="shared" si="53"/>
        <v>7987.5</v>
      </c>
      <c r="Z73" s="292">
        <f t="shared" si="54"/>
        <v>8786.2500000000018</v>
      </c>
      <c r="AA73" s="292">
        <f t="shared" si="55"/>
        <v>9585</v>
      </c>
      <c r="AB73" s="292">
        <f t="shared" si="56"/>
        <v>10383.75</v>
      </c>
      <c r="AC73" s="292">
        <f t="shared" si="57"/>
        <v>11182.5</v>
      </c>
      <c r="AD73" s="292">
        <f t="shared" si="58"/>
        <v>11981.25</v>
      </c>
      <c r="AE73" s="276" t="s">
        <v>519</v>
      </c>
      <c r="AF73" s="270" t="s">
        <v>520</v>
      </c>
    </row>
    <row r="74" spans="1:32" ht="30.75" x14ac:dyDescent="0.25">
      <c r="A74" s="550"/>
      <c r="B74" s="135" t="s">
        <v>514</v>
      </c>
      <c r="C74" s="236">
        <f t="shared" si="1"/>
        <v>766.8</v>
      </c>
      <c r="D74" s="236">
        <f t="shared" si="2"/>
        <v>1022.4000000000001</v>
      </c>
      <c r="E74" s="236">
        <f t="shared" si="3"/>
        <v>1278</v>
      </c>
      <c r="F74" s="236">
        <f t="shared" si="4"/>
        <v>1533.6</v>
      </c>
      <c r="G74" s="236">
        <f t="shared" si="5"/>
        <v>1789.1999999999998</v>
      </c>
      <c r="H74" s="236">
        <f t="shared" si="19"/>
        <v>2044.8000000000002</v>
      </c>
      <c r="I74" s="236">
        <f t="shared" si="6"/>
        <v>2300.4</v>
      </c>
      <c r="J74" s="236">
        <v>2556</v>
      </c>
      <c r="K74" s="236">
        <f t="shared" si="7"/>
        <v>2811.6000000000004</v>
      </c>
      <c r="L74" s="236">
        <f t="shared" si="8"/>
        <v>3067.2</v>
      </c>
      <c r="M74" s="236">
        <f t="shared" si="9"/>
        <v>3322.8</v>
      </c>
      <c r="N74" s="236">
        <f t="shared" si="10"/>
        <v>3578.3999999999996</v>
      </c>
      <c r="O74" s="236">
        <f t="shared" si="11"/>
        <v>3834</v>
      </c>
      <c r="P74" s="236">
        <f>J74*1.6</f>
        <v>4089.6000000000004</v>
      </c>
      <c r="Q74" s="236">
        <f>J74*1.7</f>
        <v>4345.2</v>
      </c>
      <c r="R74" s="236">
        <f>J74*1.8</f>
        <v>4600.8</v>
      </c>
      <c r="S74" s="236">
        <f t="shared" si="47"/>
        <v>4856.3999999999996</v>
      </c>
      <c r="T74" s="236">
        <f t="shared" si="48"/>
        <v>5112</v>
      </c>
      <c r="U74" s="236">
        <f t="shared" si="49"/>
        <v>5367.6</v>
      </c>
      <c r="V74" s="236">
        <f t="shared" si="50"/>
        <v>5623.2000000000007</v>
      </c>
      <c r="W74" s="236">
        <f t="shared" si="51"/>
        <v>5878.7999999999993</v>
      </c>
      <c r="X74" s="236">
        <f t="shared" si="52"/>
        <v>6134.4</v>
      </c>
      <c r="Y74" s="119">
        <f t="shared" si="53"/>
        <v>6390</v>
      </c>
      <c r="Z74" s="292">
        <f t="shared" si="54"/>
        <v>7029.0000000000009</v>
      </c>
      <c r="AA74" s="292">
        <f t="shared" si="55"/>
        <v>7668</v>
      </c>
      <c r="AB74" s="292">
        <f t="shared" si="56"/>
        <v>8307</v>
      </c>
      <c r="AC74" s="292">
        <f t="shared" si="57"/>
        <v>8946</v>
      </c>
      <c r="AD74" s="292">
        <f t="shared" si="58"/>
        <v>9585</v>
      </c>
      <c r="AE74" s="276" t="s">
        <v>465</v>
      </c>
      <c r="AF74" s="270" t="s">
        <v>540</v>
      </c>
    </row>
    <row r="75" spans="1:32" ht="16.5" thickBot="1" x14ac:dyDescent="0.3">
      <c r="A75" s="625"/>
      <c r="B75" s="142" t="s">
        <v>515</v>
      </c>
      <c r="C75" s="138">
        <f t="shared" si="1"/>
        <v>958.5</v>
      </c>
      <c r="D75" s="138">
        <f t="shared" si="2"/>
        <v>1278</v>
      </c>
      <c r="E75" s="138">
        <f t="shared" si="3"/>
        <v>1597.5</v>
      </c>
      <c r="F75" s="138">
        <f t="shared" si="4"/>
        <v>1917</v>
      </c>
      <c r="G75" s="138">
        <f t="shared" si="5"/>
        <v>2236.5</v>
      </c>
      <c r="H75" s="138">
        <f t="shared" si="19"/>
        <v>2556</v>
      </c>
      <c r="I75" s="138">
        <f t="shared" si="6"/>
        <v>2875.5</v>
      </c>
      <c r="J75" s="138">
        <v>3195</v>
      </c>
      <c r="K75" s="138">
        <f t="shared" si="7"/>
        <v>3514.5000000000005</v>
      </c>
      <c r="L75" s="138">
        <f t="shared" si="8"/>
        <v>3834</v>
      </c>
      <c r="M75" s="138">
        <f t="shared" si="9"/>
        <v>4153.5</v>
      </c>
      <c r="N75" s="138">
        <f t="shared" si="10"/>
        <v>4473</v>
      </c>
      <c r="O75" s="138">
        <f t="shared" si="11"/>
        <v>4792.5</v>
      </c>
      <c r="P75" s="138">
        <f t="shared" ref="P75:P81" si="59">J75*1.6</f>
        <v>5112</v>
      </c>
      <c r="Q75" s="138">
        <f t="shared" ref="Q75:Q81" si="60">J75*1.7</f>
        <v>5431.5</v>
      </c>
      <c r="R75" s="138">
        <f t="shared" ref="R75:R81" si="61">J75*1.8</f>
        <v>5751</v>
      </c>
      <c r="S75" s="138">
        <f t="shared" si="47"/>
        <v>6070.5</v>
      </c>
      <c r="T75" s="138">
        <f t="shared" si="48"/>
        <v>6390</v>
      </c>
      <c r="U75" s="138">
        <f t="shared" si="49"/>
        <v>6709.5</v>
      </c>
      <c r="V75" s="138">
        <f t="shared" si="50"/>
        <v>7029.0000000000009</v>
      </c>
      <c r="W75" s="138">
        <f t="shared" si="51"/>
        <v>7348.4999999999991</v>
      </c>
      <c r="X75" s="138">
        <f t="shared" si="52"/>
        <v>7668</v>
      </c>
      <c r="Y75" s="139">
        <f t="shared" si="53"/>
        <v>7987.5</v>
      </c>
      <c r="Z75" s="139">
        <f t="shared" si="54"/>
        <v>8786.2500000000018</v>
      </c>
      <c r="AA75" s="139">
        <f t="shared" si="55"/>
        <v>9585</v>
      </c>
      <c r="AB75" s="139">
        <f t="shared" si="56"/>
        <v>10383.75</v>
      </c>
      <c r="AC75" s="139">
        <f t="shared" si="57"/>
        <v>11182.5</v>
      </c>
      <c r="AD75" s="139">
        <f t="shared" si="58"/>
        <v>11981.25</v>
      </c>
      <c r="AE75" s="277" t="s">
        <v>524</v>
      </c>
      <c r="AF75" s="271" t="s">
        <v>525</v>
      </c>
    </row>
    <row r="76" spans="1:32" ht="16.5" thickBot="1" x14ac:dyDescent="0.3">
      <c r="A76" s="546">
        <v>6</v>
      </c>
      <c r="B76" s="164" t="s">
        <v>489</v>
      </c>
      <c r="C76" s="131">
        <f t="shared" si="1"/>
        <v>1255.2</v>
      </c>
      <c r="D76" s="131">
        <f t="shared" si="2"/>
        <v>1673.6000000000001</v>
      </c>
      <c r="E76" s="131">
        <f t="shared" si="3"/>
        <v>2092</v>
      </c>
      <c r="F76" s="131">
        <f t="shared" si="4"/>
        <v>2510.4</v>
      </c>
      <c r="G76" s="131">
        <f t="shared" si="5"/>
        <v>2928.7999999999997</v>
      </c>
      <c r="H76" s="131">
        <f t="shared" si="19"/>
        <v>3347.2000000000003</v>
      </c>
      <c r="I76" s="131">
        <f t="shared" si="6"/>
        <v>3765.6</v>
      </c>
      <c r="J76" s="131">
        <v>4184</v>
      </c>
      <c r="K76" s="131">
        <f t="shared" si="7"/>
        <v>4602.4000000000005</v>
      </c>
      <c r="L76" s="131">
        <f t="shared" si="8"/>
        <v>5020.8</v>
      </c>
      <c r="M76" s="131">
        <f t="shared" si="9"/>
        <v>5439.2</v>
      </c>
      <c r="N76" s="131">
        <f t="shared" si="10"/>
        <v>5857.5999999999995</v>
      </c>
      <c r="O76" s="131">
        <f t="shared" si="11"/>
        <v>6276</v>
      </c>
      <c r="P76" s="131">
        <f t="shared" si="59"/>
        <v>6694.4000000000005</v>
      </c>
      <c r="Q76" s="131">
        <f t="shared" si="60"/>
        <v>7112.8</v>
      </c>
      <c r="R76" s="131">
        <f t="shared" si="61"/>
        <v>7531.2</v>
      </c>
      <c r="S76" s="131">
        <f t="shared" si="47"/>
        <v>7949.5999999999995</v>
      </c>
      <c r="T76" s="131">
        <f t="shared" si="48"/>
        <v>8368</v>
      </c>
      <c r="U76" s="131">
        <f t="shared" si="49"/>
        <v>8786.4</v>
      </c>
      <c r="V76" s="131">
        <f t="shared" si="50"/>
        <v>9204.8000000000011</v>
      </c>
      <c r="W76" s="131">
        <f t="shared" si="51"/>
        <v>9623.1999999999989</v>
      </c>
      <c r="X76" s="131">
        <f t="shared" si="52"/>
        <v>10041.6</v>
      </c>
      <c r="Y76" s="132">
        <f t="shared" si="53"/>
        <v>10460</v>
      </c>
      <c r="Z76" s="132">
        <f t="shared" si="54"/>
        <v>11506.000000000002</v>
      </c>
      <c r="AA76" s="132">
        <f t="shared" si="55"/>
        <v>12552</v>
      </c>
      <c r="AB76" s="132">
        <f t="shared" si="56"/>
        <v>13598</v>
      </c>
      <c r="AC76" s="132">
        <f t="shared" si="57"/>
        <v>14643.999999999998</v>
      </c>
      <c r="AD76" s="132">
        <f t="shared" si="58"/>
        <v>15690</v>
      </c>
      <c r="AE76" s="275" t="s">
        <v>533</v>
      </c>
      <c r="AF76" s="269" t="s">
        <v>534</v>
      </c>
    </row>
    <row r="77" spans="1:32" ht="16.5" thickBot="1" x14ac:dyDescent="0.3">
      <c r="A77" s="547"/>
      <c r="B77" s="135" t="s">
        <v>336</v>
      </c>
      <c r="C77" s="236">
        <f t="shared" si="1"/>
        <v>1255.2</v>
      </c>
      <c r="D77" s="236">
        <f t="shared" si="2"/>
        <v>1673.6000000000001</v>
      </c>
      <c r="E77" s="236">
        <f t="shared" si="3"/>
        <v>2092</v>
      </c>
      <c r="F77" s="236">
        <f t="shared" si="4"/>
        <v>2510.4</v>
      </c>
      <c r="G77" s="236">
        <f t="shared" si="5"/>
        <v>2928.7999999999997</v>
      </c>
      <c r="H77" s="236">
        <f t="shared" si="19"/>
        <v>3347.2000000000003</v>
      </c>
      <c r="I77" s="236">
        <f t="shared" si="6"/>
        <v>3765.6</v>
      </c>
      <c r="J77" s="131">
        <v>4184</v>
      </c>
      <c r="K77" s="236">
        <f t="shared" si="7"/>
        <v>4602.4000000000005</v>
      </c>
      <c r="L77" s="236">
        <f t="shared" si="8"/>
        <v>5020.8</v>
      </c>
      <c r="M77" s="236">
        <f t="shared" si="9"/>
        <v>5439.2</v>
      </c>
      <c r="N77" s="236">
        <f t="shared" si="10"/>
        <v>5857.5999999999995</v>
      </c>
      <c r="O77" s="236">
        <f t="shared" si="11"/>
        <v>6276</v>
      </c>
      <c r="P77" s="236">
        <f t="shared" si="59"/>
        <v>6694.4000000000005</v>
      </c>
      <c r="Q77" s="236">
        <f t="shared" si="60"/>
        <v>7112.8</v>
      </c>
      <c r="R77" s="236">
        <f t="shared" si="61"/>
        <v>7531.2</v>
      </c>
      <c r="S77" s="236">
        <f t="shared" si="47"/>
        <v>7949.5999999999995</v>
      </c>
      <c r="T77" s="236">
        <f t="shared" si="48"/>
        <v>8368</v>
      </c>
      <c r="U77" s="236">
        <f t="shared" si="49"/>
        <v>8786.4</v>
      </c>
      <c r="V77" s="236">
        <f t="shared" si="50"/>
        <v>9204.8000000000011</v>
      </c>
      <c r="W77" s="236">
        <f t="shared" si="51"/>
        <v>9623.1999999999989</v>
      </c>
      <c r="X77" s="236">
        <f t="shared" si="52"/>
        <v>10041.6</v>
      </c>
      <c r="Y77" s="119">
        <f t="shared" si="53"/>
        <v>10460</v>
      </c>
      <c r="Z77" s="292">
        <f t="shared" si="54"/>
        <v>11506.000000000002</v>
      </c>
      <c r="AA77" s="292">
        <f t="shared" si="55"/>
        <v>12552</v>
      </c>
      <c r="AB77" s="292">
        <f t="shared" si="56"/>
        <v>13598</v>
      </c>
      <c r="AC77" s="292">
        <f t="shared" si="57"/>
        <v>14643.999999999998</v>
      </c>
      <c r="AD77" s="292">
        <f t="shared" si="58"/>
        <v>15690</v>
      </c>
      <c r="AE77" s="276" t="s">
        <v>530</v>
      </c>
      <c r="AF77" s="270" t="s">
        <v>531</v>
      </c>
    </row>
    <row r="78" spans="1:32" ht="16.5" thickBot="1" x14ac:dyDescent="0.3">
      <c r="A78" s="547"/>
      <c r="B78" s="135" t="s">
        <v>316</v>
      </c>
      <c r="C78" s="236">
        <f t="shared" si="1"/>
        <v>1255.2</v>
      </c>
      <c r="D78" s="236">
        <f t="shared" si="2"/>
        <v>1673.6000000000001</v>
      </c>
      <c r="E78" s="236">
        <f t="shared" si="3"/>
        <v>2092</v>
      </c>
      <c r="F78" s="236">
        <f t="shared" si="4"/>
        <v>2510.4</v>
      </c>
      <c r="G78" s="236">
        <f t="shared" si="5"/>
        <v>2928.7999999999997</v>
      </c>
      <c r="H78" s="236">
        <f t="shared" si="19"/>
        <v>3347.2000000000003</v>
      </c>
      <c r="I78" s="236">
        <f t="shared" si="6"/>
        <v>3765.6</v>
      </c>
      <c r="J78" s="131">
        <v>4184</v>
      </c>
      <c r="K78" s="236">
        <f t="shared" si="7"/>
        <v>4602.4000000000005</v>
      </c>
      <c r="L78" s="236">
        <f t="shared" si="8"/>
        <v>5020.8</v>
      </c>
      <c r="M78" s="236">
        <f t="shared" si="9"/>
        <v>5439.2</v>
      </c>
      <c r="N78" s="236">
        <f t="shared" si="10"/>
        <v>5857.5999999999995</v>
      </c>
      <c r="O78" s="236">
        <f t="shared" si="11"/>
        <v>6276</v>
      </c>
      <c r="P78" s="236">
        <f t="shared" si="59"/>
        <v>6694.4000000000005</v>
      </c>
      <c r="Q78" s="236">
        <f t="shared" si="60"/>
        <v>7112.8</v>
      </c>
      <c r="R78" s="236">
        <f t="shared" si="61"/>
        <v>7531.2</v>
      </c>
      <c r="S78" s="236">
        <f t="shared" si="47"/>
        <v>7949.5999999999995</v>
      </c>
      <c r="T78" s="236">
        <f t="shared" si="48"/>
        <v>8368</v>
      </c>
      <c r="U78" s="236">
        <f t="shared" si="49"/>
        <v>8786.4</v>
      </c>
      <c r="V78" s="236">
        <f t="shared" si="50"/>
        <v>9204.8000000000011</v>
      </c>
      <c r="W78" s="236">
        <f t="shared" si="51"/>
        <v>9623.1999999999989</v>
      </c>
      <c r="X78" s="236">
        <f t="shared" si="52"/>
        <v>10041.6</v>
      </c>
      <c r="Y78" s="119">
        <f t="shared" si="53"/>
        <v>10460</v>
      </c>
      <c r="Z78" s="292">
        <f t="shared" si="54"/>
        <v>11506.000000000002</v>
      </c>
      <c r="AA78" s="292">
        <f t="shared" si="55"/>
        <v>12552</v>
      </c>
      <c r="AB78" s="292">
        <f t="shared" si="56"/>
        <v>13598</v>
      </c>
      <c r="AC78" s="292">
        <f t="shared" si="57"/>
        <v>14643.999999999998</v>
      </c>
      <c r="AD78" s="292">
        <f t="shared" si="58"/>
        <v>15690</v>
      </c>
      <c r="AE78" s="276" t="s">
        <v>530</v>
      </c>
      <c r="AF78" s="270" t="s">
        <v>531</v>
      </c>
    </row>
    <row r="79" spans="1:32" ht="16.5" thickBot="1" x14ac:dyDescent="0.3">
      <c r="A79" s="547"/>
      <c r="B79" s="135" t="s">
        <v>490</v>
      </c>
      <c r="C79" s="236">
        <f t="shared" si="1"/>
        <v>1255.2</v>
      </c>
      <c r="D79" s="236">
        <f t="shared" si="2"/>
        <v>1673.6000000000001</v>
      </c>
      <c r="E79" s="236">
        <f t="shared" si="3"/>
        <v>2092</v>
      </c>
      <c r="F79" s="236">
        <f t="shared" si="4"/>
        <v>2510.4</v>
      </c>
      <c r="G79" s="236">
        <f t="shared" si="5"/>
        <v>2928.7999999999997</v>
      </c>
      <c r="H79" s="236">
        <f t="shared" si="19"/>
        <v>3347.2000000000003</v>
      </c>
      <c r="I79" s="236">
        <f t="shared" si="6"/>
        <v>3765.6</v>
      </c>
      <c r="J79" s="131">
        <v>4184</v>
      </c>
      <c r="K79" s="236">
        <f t="shared" si="7"/>
        <v>4602.4000000000005</v>
      </c>
      <c r="L79" s="236">
        <f t="shared" si="8"/>
        <v>5020.8</v>
      </c>
      <c r="M79" s="236">
        <f t="shared" si="9"/>
        <v>5439.2</v>
      </c>
      <c r="N79" s="236">
        <f t="shared" si="10"/>
        <v>5857.5999999999995</v>
      </c>
      <c r="O79" s="236">
        <f t="shared" si="11"/>
        <v>6276</v>
      </c>
      <c r="P79" s="236">
        <f t="shared" si="59"/>
        <v>6694.4000000000005</v>
      </c>
      <c r="Q79" s="236">
        <f t="shared" si="60"/>
        <v>7112.8</v>
      </c>
      <c r="R79" s="236">
        <f t="shared" si="61"/>
        <v>7531.2</v>
      </c>
      <c r="S79" s="236">
        <f t="shared" si="47"/>
        <v>7949.5999999999995</v>
      </c>
      <c r="T79" s="236">
        <f t="shared" si="48"/>
        <v>8368</v>
      </c>
      <c r="U79" s="236">
        <f t="shared" si="49"/>
        <v>8786.4</v>
      </c>
      <c r="V79" s="236">
        <f t="shared" si="50"/>
        <v>9204.8000000000011</v>
      </c>
      <c r="W79" s="236">
        <f t="shared" si="51"/>
        <v>9623.1999999999989</v>
      </c>
      <c r="X79" s="236">
        <f t="shared" si="52"/>
        <v>10041.6</v>
      </c>
      <c r="Y79" s="119">
        <f t="shared" si="53"/>
        <v>10460</v>
      </c>
      <c r="Z79" s="292">
        <f t="shared" si="54"/>
        <v>11506.000000000002</v>
      </c>
      <c r="AA79" s="292">
        <f t="shared" si="55"/>
        <v>12552</v>
      </c>
      <c r="AB79" s="292">
        <f t="shared" si="56"/>
        <v>13598</v>
      </c>
      <c r="AC79" s="292">
        <f t="shared" si="57"/>
        <v>14643.999999999998</v>
      </c>
      <c r="AD79" s="292">
        <f t="shared" si="58"/>
        <v>15690</v>
      </c>
      <c r="AE79" s="276" t="s">
        <v>519</v>
      </c>
      <c r="AF79" s="270" t="s">
        <v>520</v>
      </c>
    </row>
    <row r="80" spans="1:32" ht="16.5" thickBot="1" x14ac:dyDescent="0.3">
      <c r="A80" s="547"/>
      <c r="B80" s="168" t="s">
        <v>516</v>
      </c>
      <c r="C80" s="236">
        <f t="shared" si="1"/>
        <v>1255.2</v>
      </c>
      <c r="D80" s="236">
        <f t="shared" si="2"/>
        <v>1673.6000000000001</v>
      </c>
      <c r="E80" s="236">
        <f t="shared" si="3"/>
        <v>2092</v>
      </c>
      <c r="F80" s="236">
        <f t="shared" si="4"/>
        <v>2510.4</v>
      </c>
      <c r="G80" s="236">
        <f t="shared" si="5"/>
        <v>2928.7999999999997</v>
      </c>
      <c r="H80" s="236">
        <f t="shared" ref="H80:H89" si="62">J80*0.8</f>
        <v>3347.2000000000003</v>
      </c>
      <c r="I80" s="236">
        <f t="shared" si="6"/>
        <v>3765.6</v>
      </c>
      <c r="J80" s="131">
        <v>4184</v>
      </c>
      <c r="K80" s="236">
        <f t="shared" si="7"/>
        <v>4602.4000000000005</v>
      </c>
      <c r="L80" s="236">
        <f t="shared" si="8"/>
        <v>5020.8</v>
      </c>
      <c r="M80" s="236">
        <f t="shared" si="9"/>
        <v>5439.2</v>
      </c>
      <c r="N80" s="236">
        <f t="shared" si="10"/>
        <v>5857.5999999999995</v>
      </c>
      <c r="O80" s="236">
        <f t="shared" si="11"/>
        <v>6276</v>
      </c>
      <c r="P80" s="236">
        <f t="shared" si="59"/>
        <v>6694.4000000000005</v>
      </c>
      <c r="Q80" s="236">
        <f t="shared" si="60"/>
        <v>7112.8</v>
      </c>
      <c r="R80" s="236">
        <f t="shared" si="61"/>
        <v>7531.2</v>
      </c>
      <c r="S80" s="236">
        <f t="shared" si="47"/>
        <v>7949.5999999999995</v>
      </c>
      <c r="T80" s="236">
        <f t="shared" si="48"/>
        <v>8368</v>
      </c>
      <c r="U80" s="236">
        <f t="shared" si="49"/>
        <v>8786.4</v>
      </c>
      <c r="V80" s="236">
        <f t="shared" si="50"/>
        <v>9204.8000000000011</v>
      </c>
      <c r="W80" s="236">
        <f t="shared" si="51"/>
        <v>9623.1999999999989</v>
      </c>
      <c r="X80" s="236">
        <f t="shared" si="52"/>
        <v>10041.6</v>
      </c>
      <c r="Y80" s="119">
        <f t="shared" si="53"/>
        <v>10460</v>
      </c>
      <c r="Z80" s="292">
        <f t="shared" si="54"/>
        <v>11506.000000000002</v>
      </c>
      <c r="AA80" s="292">
        <f t="shared" si="55"/>
        <v>12552</v>
      </c>
      <c r="AB80" s="292">
        <f t="shared" si="56"/>
        <v>13598</v>
      </c>
      <c r="AC80" s="292">
        <f t="shared" si="57"/>
        <v>14643.999999999998</v>
      </c>
      <c r="AD80" s="292">
        <f t="shared" si="58"/>
        <v>15690</v>
      </c>
      <c r="AE80" s="276" t="s">
        <v>533</v>
      </c>
      <c r="AF80" s="270" t="s">
        <v>534</v>
      </c>
    </row>
    <row r="81" spans="1:32" ht="15.75" x14ac:dyDescent="0.25">
      <c r="A81" s="547"/>
      <c r="B81" s="135" t="s">
        <v>337</v>
      </c>
      <c r="C81" s="236">
        <f t="shared" si="1"/>
        <v>1255.2</v>
      </c>
      <c r="D81" s="236">
        <f t="shared" si="2"/>
        <v>1673.6000000000001</v>
      </c>
      <c r="E81" s="236">
        <f t="shared" si="3"/>
        <v>2092</v>
      </c>
      <c r="F81" s="236">
        <f t="shared" si="4"/>
        <v>2510.4</v>
      </c>
      <c r="G81" s="236">
        <f t="shared" si="5"/>
        <v>2928.7999999999997</v>
      </c>
      <c r="H81" s="236">
        <f t="shared" si="62"/>
        <v>3347.2000000000003</v>
      </c>
      <c r="I81" s="236">
        <f t="shared" si="6"/>
        <v>3765.6</v>
      </c>
      <c r="J81" s="131">
        <v>4184</v>
      </c>
      <c r="K81" s="236">
        <f t="shared" si="7"/>
        <v>4602.4000000000005</v>
      </c>
      <c r="L81" s="236">
        <f t="shared" si="8"/>
        <v>5020.8</v>
      </c>
      <c r="M81" s="236">
        <f t="shared" si="9"/>
        <v>5439.2</v>
      </c>
      <c r="N81" s="236">
        <f t="shared" si="10"/>
        <v>5857.5999999999995</v>
      </c>
      <c r="O81" s="236">
        <f t="shared" si="11"/>
        <v>6276</v>
      </c>
      <c r="P81" s="236">
        <f t="shared" si="59"/>
        <v>6694.4000000000005</v>
      </c>
      <c r="Q81" s="236">
        <f t="shared" si="60"/>
        <v>7112.8</v>
      </c>
      <c r="R81" s="236">
        <f t="shared" si="61"/>
        <v>7531.2</v>
      </c>
      <c r="S81" s="236">
        <f t="shared" si="47"/>
        <v>7949.5999999999995</v>
      </c>
      <c r="T81" s="236">
        <f t="shared" si="48"/>
        <v>8368</v>
      </c>
      <c r="U81" s="236">
        <f t="shared" si="49"/>
        <v>8786.4</v>
      </c>
      <c r="V81" s="236">
        <f t="shared" si="50"/>
        <v>9204.8000000000011</v>
      </c>
      <c r="W81" s="236">
        <f t="shared" si="51"/>
        <v>9623.1999999999989</v>
      </c>
      <c r="X81" s="236">
        <f t="shared" si="52"/>
        <v>10041.6</v>
      </c>
      <c r="Y81" s="119">
        <f t="shared" si="53"/>
        <v>10460</v>
      </c>
      <c r="Z81" s="292">
        <f t="shared" si="54"/>
        <v>11506.000000000002</v>
      </c>
      <c r="AA81" s="292">
        <f t="shared" si="55"/>
        <v>12552</v>
      </c>
      <c r="AB81" s="292">
        <f t="shared" si="56"/>
        <v>13598</v>
      </c>
      <c r="AC81" s="292">
        <f t="shared" si="57"/>
        <v>14643.999999999998</v>
      </c>
      <c r="AD81" s="292">
        <f t="shared" si="58"/>
        <v>15690</v>
      </c>
      <c r="AE81" s="276" t="s">
        <v>519</v>
      </c>
      <c r="AF81" s="270" t="s">
        <v>520</v>
      </c>
    </row>
    <row r="82" spans="1:32" ht="32.25" thickBot="1" x14ac:dyDescent="0.3">
      <c r="A82" s="548"/>
      <c r="B82" s="142" t="s">
        <v>567</v>
      </c>
      <c r="C82" s="138">
        <f t="shared" si="1"/>
        <v>1004.0999999999999</v>
      </c>
      <c r="D82" s="138">
        <f t="shared" si="2"/>
        <v>1338.8000000000002</v>
      </c>
      <c r="E82" s="138">
        <f t="shared" si="3"/>
        <v>1673.5</v>
      </c>
      <c r="F82" s="138">
        <f t="shared" si="4"/>
        <v>2008.1999999999998</v>
      </c>
      <c r="G82" s="138">
        <f t="shared" si="5"/>
        <v>2342.8999999999996</v>
      </c>
      <c r="H82" s="138">
        <f t="shared" si="62"/>
        <v>2677.6000000000004</v>
      </c>
      <c r="I82" s="138">
        <f t="shared" si="6"/>
        <v>3012.3</v>
      </c>
      <c r="J82" s="138">
        <v>3347</v>
      </c>
      <c r="K82" s="138">
        <f t="shared" si="7"/>
        <v>3681.7000000000003</v>
      </c>
      <c r="L82" s="138">
        <f t="shared" si="8"/>
        <v>4016.3999999999996</v>
      </c>
      <c r="M82" s="138">
        <f t="shared" si="9"/>
        <v>4351.1000000000004</v>
      </c>
      <c r="N82" s="138">
        <f t="shared" si="10"/>
        <v>4685.7999999999993</v>
      </c>
      <c r="O82" s="138">
        <f t="shared" si="11"/>
        <v>5020.5</v>
      </c>
      <c r="P82" s="138">
        <f t="shared" si="44"/>
        <v>5355.2000000000007</v>
      </c>
      <c r="Q82" s="138">
        <f t="shared" si="45"/>
        <v>5689.9</v>
      </c>
      <c r="R82" s="138">
        <f t="shared" si="46"/>
        <v>6024.6</v>
      </c>
      <c r="S82" s="138">
        <f t="shared" si="47"/>
        <v>6359.2999999999993</v>
      </c>
      <c r="T82" s="138">
        <f t="shared" si="48"/>
        <v>6694</v>
      </c>
      <c r="U82" s="138">
        <f t="shared" si="49"/>
        <v>7028.7000000000007</v>
      </c>
      <c r="V82" s="138">
        <f t="shared" si="50"/>
        <v>7363.4000000000005</v>
      </c>
      <c r="W82" s="138">
        <f t="shared" si="51"/>
        <v>7698.0999999999995</v>
      </c>
      <c r="X82" s="138">
        <f t="shared" si="52"/>
        <v>8032.7999999999993</v>
      </c>
      <c r="Y82" s="139">
        <f t="shared" si="53"/>
        <v>8367.5</v>
      </c>
      <c r="Z82" s="139">
        <f t="shared" si="54"/>
        <v>9204.25</v>
      </c>
      <c r="AA82" s="139">
        <f t="shared" si="55"/>
        <v>10041</v>
      </c>
      <c r="AB82" s="139">
        <f t="shared" si="56"/>
        <v>10877.75</v>
      </c>
      <c r="AC82" s="139">
        <f t="shared" si="57"/>
        <v>11714.499999999998</v>
      </c>
      <c r="AD82" s="139">
        <f t="shared" si="58"/>
        <v>12551.25</v>
      </c>
      <c r="AE82" s="277" t="s">
        <v>80</v>
      </c>
      <c r="AF82" s="271" t="s">
        <v>520</v>
      </c>
    </row>
    <row r="83" spans="1:32" ht="31.5" x14ac:dyDescent="0.25">
      <c r="A83" s="636">
        <v>7</v>
      </c>
      <c r="B83" s="164" t="s">
        <v>338</v>
      </c>
      <c r="C83" s="131">
        <f t="shared" si="1"/>
        <v>1314.6</v>
      </c>
      <c r="D83" s="131">
        <f t="shared" si="2"/>
        <v>1752.8000000000002</v>
      </c>
      <c r="E83" s="131">
        <f t="shared" si="3"/>
        <v>2191</v>
      </c>
      <c r="F83" s="131">
        <f t="shared" si="4"/>
        <v>2629.2</v>
      </c>
      <c r="G83" s="131">
        <f t="shared" si="5"/>
        <v>3067.3999999999996</v>
      </c>
      <c r="H83" s="131">
        <f t="shared" si="62"/>
        <v>3505.6000000000004</v>
      </c>
      <c r="I83" s="131">
        <f t="shared" si="6"/>
        <v>3943.8</v>
      </c>
      <c r="J83" s="131">
        <v>4382</v>
      </c>
      <c r="K83" s="131">
        <f t="shared" si="7"/>
        <v>4820.2000000000007</v>
      </c>
      <c r="L83" s="131">
        <f t="shared" si="8"/>
        <v>5258.4</v>
      </c>
      <c r="M83" s="131">
        <f t="shared" si="9"/>
        <v>5696.6</v>
      </c>
      <c r="N83" s="131">
        <f t="shared" si="10"/>
        <v>6134.7999999999993</v>
      </c>
      <c r="O83" s="131">
        <f t="shared" si="11"/>
        <v>6573</v>
      </c>
      <c r="P83" s="131">
        <f t="shared" si="44"/>
        <v>7011.2000000000007</v>
      </c>
      <c r="Q83" s="131">
        <f t="shared" si="45"/>
        <v>7449.4</v>
      </c>
      <c r="R83" s="131">
        <f t="shared" si="46"/>
        <v>7887.6</v>
      </c>
      <c r="S83" s="131">
        <f t="shared" si="47"/>
        <v>8325.7999999999993</v>
      </c>
      <c r="T83" s="131">
        <f t="shared" si="48"/>
        <v>8764</v>
      </c>
      <c r="U83" s="131">
        <f t="shared" si="49"/>
        <v>9202.2000000000007</v>
      </c>
      <c r="V83" s="131">
        <f t="shared" si="50"/>
        <v>9640.4000000000015</v>
      </c>
      <c r="W83" s="131">
        <f>J83*2.3</f>
        <v>10078.599999999999</v>
      </c>
      <c r="X83" s="131">
        <f t="shared" si="52"/>
        <v>10516.8</v>
      </c>
      <c r="Y83" s="132">
        <f t="shared" si="53"/>
        <v>10955</v>
      </c>
      <c r="Z83" s="132">
        <f t="shared" si="54"/>
        <v>12050.500000000002</v>
      </c>
      <c r="AA83" s="132">
        <f t="shared" si="55"/>
        <v>13146</v>
      </c>
      <c r="AB83" s="132">
        <f t="shared" si="56"/>
        <v>14241.5</v>
      </c>
      <c r="AC83" s="132">
        <f t="shared" si="57"/>
        <v>15336.999999999998</v>
      </c>
      <c r="AD83" s="132">
        <f t="shared" si="58"/>
        <v>16432.5</v>
      </c>
      <c r="AE83" s="275" t="s">
        <v>465</v>
      </c>
      <c r="AF83" s="269" t="s">
        <v>523</v>
      </c>
    </row>
    <row r="84" spans="1:32" ht="31.5" x14ac:dyDescent="0.25">
      <c r="A84" s="554"/>
      <c r="B84" s="168" t="s">
        <v>339</v>
      </c>
      <c r="C84" s="236">
        <f t="shared" si="1"/>
        <v>1314.6</v>
      </c>
      <c r="D84" s="236">
        <f t="shared" si="2"/>
        <v>1752.8000000000002</v>
      </c>
      <c r="E84" s="236">
        <f t="shared" si="3"/>
        <v>2191</v>
      </c>
      <c r="F84" s="236">
        <f t="shared" si="4"/>
        <v>2629.2</v>
      </c>
      <c r="G84" s="236">
        <f t="shared" si="5"/>
        <v>3067.3999999999996</v>
      </c>
      <c r="H84" s="236">
        <f t="shared" si="62"/>
        <v>3505.6000000000004</v>
      </c>
      <c r="I84" s="236">
        <f t="shared" si="6"/>
        <v>3943.8</v>
      </c>
      <c r="J84" s="236">
        <v>4382</v>
      </c>
      <c r="K84" s="236">
        <f t="shared" si="7"/>
        <v>4820.2000000000007</v>
      </c>
      <c r="L84" s="236">
        <f t="shared" si="8"/>
        <v>5258.4</v>
      </c>
      <c r="M84" s="236">
        <f t="shared" si="9"/>
        <v>5696.6</v>
      </c>
      <c r="N84" s="236">
        <f t="shared" si="10"/>
        <v>6134.7999999999993</v>
      </c>
      <c r="O84" s="236">
        <f t="shared" si="11"/>
        <v>6573</v>
      </c>
      <c r="P84" s="236">
        <f t="shared" si="44"/>
        <v>7011.2000000000007</v>
      </c>
      <c r="Q84" s="236">
        <f t="shared" si="45"/>
        <v>7449.4</v>
      </c>
      <c r="R84" s="236">
        <f t="shared" si="46"/>
        <v>7887.6</v>
      </c>
      <c r="S84" s="236">
        <f t="shared" si="47"/>
        <v>8325.7999999999993</v>
      </c>
      <c r="T84" s="236">
        <f t="shared" si="48"/>
        <v>8764</v>
      </c>
      <c r="U84" s="236">
        <f t="shared" si="49"/>
        <v>9202.2000000000007</v>
      </c>
      <c r="V84" s="236">
        <f t="shared" si="50"/>
        <v>9640.4000000000015</v>
      </c>
      <c r="W84" s="236">
        <f t="shared" si="51"/>
        <v>10078.599999999999</v>
      </c>
      <c r="X84" s="236">
        <f t="shared" si="52"/>
        <v>10516.8</v>
      </c>
      <c r="Y84" s="119">
        <f t="shared" si="53"/>
        <v>10955</v>
      </c>
      <c r="Z84" s="292">
        <f t="shared" si="54"/>
        <v>12050.500000000002</v>
      </c>
      <c r="AA84" s="292">
        <f t="shared" si="55"/>
        <v>13146</v>
      </c>
      <c r="AB84" s="292">
        <f t="shared" si="56"/>
        <v>14241.5</v>
      </c>
      <c r="AC84" s="292">
        <f t="shared" si="57"/>
        <v>15336.999999999998</v>
      </c>
      <c r="AD84" s="292">
        <f t="shared" si="58"/>
        <v>16432.5</v>
      </c>
      <c r="AE84" s="276" t="s">
        <v>465</v>
      </c>
      <c r="AF84" s="270" t="s">
        <v>541</v>
      </c>
    </row>
    <row r="85" spans="1:32" ht="15.75" x14ac:dyDescent="0.25">
      <c r="A85" s="554"/>
      <c r="B85" s="168" t="s">
        <v>320</v>
      </c>
      <c r="C85" s="236">
        <f t="shared" si="1"/>
        <v>1643.1</v>
      </c>
      <c r="D85" s="236">
        <f t="shared" si="2"/>
        <v>2190.8000000000002</v>
      </c>
      <c r="E85" s="236">
        <f t="shared" si="3"/>
        <v>2738.5</v>
      </c>
      <c r="F85" s="236">
        <f t="shared" si="4"/>
        <v>3286.2</v>
      </c>
      <c r="G85" s="236">
        <f t="shared" si="5"/>
        <v>3833.8999999999996</v>
      </c>
      <c r="H85" s="236">
        <f t="shared" si="62"/>
        <v>4381.6000000000004</v>
      </c>
      <c r="I85" s="236">
        <f t="shared" si="6"/>
        <v>4929.3</v>
      </c>
      <c r="J85" s="236">
        <v>5477</v>
      </c>
      <c r="K85" s="236">
        <f t="shared" si="7"/>
        <v>6024.7000000000007</v>
      </c>
      <c r="L85" s="236">
        <f t="shared" si="8"/>
        <v>6572.4</v>
      </c>
      <c r="M85" s="236">
        <f t="shared" si="9"/>
        <v>7120.1</v>
      </c>
      <c r="N85" s="236">
        <f t="shared" si="10"/>
        <v>7667.7999999999993</v>
      </c>
      <c r="O85" s="236">
        <f t="shared" si="11"/>
        <v>8215.5</v>
      </c>
      <c r="P85" s="236">
        <f t="shared" si="44"/>
        <v>8763.2000000000007</v>
      </c>
      <c r="Q85" s="236">
        <f t="shared" si="45"/>
        <v>9310.9</v>
      </c>
      <c r="R85" s="236">
        <f t="shared" si="46"/>
        <v>9858.6</v>
      </c>
      <c r="S85" s="236">
        <f t="shared" si="47"/>
        <v>10406.299999999999</v>
      </c>
      <c r="T85" s="236">
        <f t="shared" si="48"/>
        <v>10954</v>
      </c>
      <c r="U85" s="236">
        <f t="shared" si="49"/>
        <v>11501.7</v>
      </c>
      <c r="V85" s="236">
        <f t="shared" si="50"/>
        <v>12049.400000000001</v>
      </c>
      <c r="W85" s="236">
        <f t="shared" si="51"/>
        <v>12597.099999999999</v>
      </c>
      <c r="X85" s="236">
        <f t="shared" si="52"/>
        <v>13144.8</v>
      </c>
      <c r="Y85" s="119">
        <f t="shared" si="53"/>
        <v>13692.5</v>
      </c>
      <c r="Z85" s="292">
        <f t="shared" si="54"/>
        <v>15061.750000000002</v>
      </c>
      <c r="AA85" s="292">
        <f t="shared" si="55"/>
        <v>16431</v>
      </c>
      <c r="AB85" s="292">
        <f t="shared" si="56"/>
        <v>17800.25</v>
      </c>
      <c r="AC85" s="292">
        <f t="shared" si="57"/>
        <v>19169.5</v>
      </c>
      <c r="AD85" s="292">
        <f t="shared" si="58"/>
        <v>20538.75</v>
      </c>
      <c r="AE85" s="276" t="s">
        <v>522</v>
      </c>
      <c r="AF85" s="270" t="s">
        <v>523</v>
      </c>
    </row>
    <row r="86" spans="1:32" ht="31.5" x14ac:dyDescent="0.25">
      <c r="A86" s="554"/>
      <c r="B86" s="168" t="s">
        <v>517</v>
      </c>
      <c r="C86" s="236">
        <f t="shared" si="1"/>
        <v>1314.6</v>
      </c>
      <c r="D86" s="236">
        <f t="shared" si="2"/>
        <v>1752.8000000000002</v>
      </c>
      <c r="E86" s="236">
        <f t="shared" si="3"/>
        <v>2191</v>
      </c>
      <c r="F86" s="236">
        <f t="shared" si="4"/>
        <v>2629.2</v>
      </c>
      <c r="G86" s="236">
        <f t="shared" si="5"/>
        <v>3067.3999999999996</v>
      </c>
      <c r="H86" s="236">
        <f t="shared" si="62"/>
        <v>3505.6000000000004</v>
      </c>
      <c r="I86" s="236">
        <f t="shared" si="6"/>
        <v>3943.8</v>
      </c>
      <c r="J86" s="236">
        <v>4382</v>
      </c>
      <c r="K86" s="236">
        <f t="shared" si="7"/>
        <v>4820.2000000000007</v>
      </c>
      <c r="L86" s="236">
        <f t="shared" si="8"/>
        <v>5258.4</v>
      </c>
      <c r="M86" s="236">
        <f t="shared" si="9"/>
        <v>5696.6</v>
      </c>
      <c r="N86" s="236">
        <f t="shared" si="10"/>
        <v>6134.7999999999993</v>
      </c>
      <c r="O86" s="236">
        <f t="shared" si="11"/>
        <v>6573</v>
      </c>
      <c r="P86" s="236">
        <f t="shared" si="44"/>
        <v>7011.2000000000007</v>
      </c>
      <c r="Q86" s="236">
        <f t="shared" si="45"/>
        <v>7449.4</v>
      </c>
      <c r="R86" s="236">
        <f t="shared" si="46"/>
        <v>7887.6</v>
      </c>
      <c r="S86" s="236">
        <f t="shared" si="47"/>
        <v>8325.7999999999993</v>
      </c>
      <c r="T86" s="236">
        <f t="shared" si="48"/>
        <v>8764</v>
      </c>
      <c r="U86" s="236">
        <f t="shared" si="49"/>
        <v>9202.2000000000007</v>
      </c>
      <c r="V86" s="236">
        <f t="shared" si="50"/>
        <v>9640.4000000000015</v>
      </c>
      <c r="W86" s="236">
        <f>J86*2.3</f>
        <v>10078.599999999999</v>
      </c>
      <c r="X86" s="236">
        <f t="shared" si="52"/>
        <v>10516.8</v>
      </c>
      <c r="Y86" s="119">
        <f t="shared" si="53"/>
        <v>10955</v>
      </c>
      <c r="Z86" s="292">
        <f t="shared" si="54"/>
        <v>12050.500000000002</v>
      </c>
      <c r="AA86" s="292">
        <f t="shared" si="55"/>
        <v>13146</v>
      </c>
      <c r="AB86" s="292">
        <f t="shared" si="56"/>
        <v>14241.5</v>
      </c>
      <c r="AC86" s="292">
        <f t="shared" si="57"/>
        <v>15336.999999999998</v>
      </c>
      <c r="AD86" s="292">
        <f t="shared" si="58"/>
        <v>16432.5</v>
      </c>
      <c r="AE86" s="276" t="s">
        <v>80</v>
      </c>
      <c r="AF86" s="270" t="s">
        <v>534</v>
      </c>
    </row>
    <row r="87" spans="1:32" ht="32.25" thickBot="1" x14ac:dyDescent="0.3">
      <c r="A87" s="637"/>
      <c r="B87" s="170" t="s">
        <v>518</v>
      </c>
      <c r="C87" s="138">
        <f t="shared" si="1"/>
        <v>1314.6</v>
      </c>
      <c r="D87" s="138">
        <f t="shared" si="2"/>
        <v>1752.8000000000002</v>
      </c>
      <c r="E87" s="138">
        <f t="shared" si="3"/>
        <v>2191</v>
      </c>
      <c r="F87" s="138">
        <f t="shared" si="4"/>
        <v>2629.2</v>
      </c>
      <c r="G87" s="138">
        <f t="shared" si="5"/>
        <v>3067.3999999999996</v>
      </c>
      <c r="H87" s="138">
        <f t="shared" si="62"/>
        <v>3505.6000000000004</v>
      </c>
      <c r="I87" s="138">
        <f t="shared" si="6"/>
        <v>3943.8</v>
      </c>
      <c r="J87" s="138">
        <v>4382</v>
      </c>
      <c r="K87" s="138">
        <f t="shared" si="7"/>
        <v>4820.2000000000007</v>
      </c>
      <c r="L87" s="138">
        <f t="shared" si="8"/>
        <v>5258.4</v>
      </c>
      <c r="M87" s="138">
        <f t="shared" si="9"/>
        <v>5696.6</v>
      </c>
      <c r="N87" s="138">
        <f t="shared" si="10"/>
        <v>6134.7999999999993</v>
      </c>
      <c r="O87" s="138">
        <f t="shared" si="11"/>
        <v>6573</v>
      </c>
      <c r="P87" s="138">
        <f t="shared" si="44"/>
        <v>7011.2000000000007</v>
      </c>
      <c r="Q87" s="138">
        <f t="shared" si="45"/>
        <v>7449.4</v>
      </c>
      <c r="R87" s="138">
        <f t="shared" si="46"/>
        <v>7887.6</v>
      </c>
      <c r="S87" s="138">
        <f t="shared" si="47"/>
        <v>8325.7999999999993</v>
      </c>
      <c r="T87" s="138">
        <f t="shared" si="48"/>
        <v>8764</v>
      </c>
      <c r="U87" s="138">
        <f t="shared" si="49"/>
        <v>9202.2000000000007</v>
      </c>
      <c r="V87" s="138">
        <f t="shared" si="50"/>
        <v>9640.4000000000015</v>
      </c>
      <c r="W87" s="138">
        <f t="shared" si="51"/>
        <v>10078.599999999999</v>
      </c>
      <c r="X87" s="138">
        <f>J87*2.4</f>
        <v>10516.8</v>
      </c>
      <c r="Y87" s="139">
        <f t="shared" si="53"/>
        <v>10955</v>
      </c>
      <c r="Z87" s="139">
        <f t="shared" si="54"/>
        <v>12050.500000000002</v>
      </c>
      <c r="AA87" s="139">
        <f t="shared" si="55"/>
        <v>13146</v>
      </c>
      <c r="AB87" s="139">
        <f t="shared" si="56"/>
        <v>14241.5</v>
      </c>
      <c r="AC87" s="139">
        <f t="shared" si="57"/>
        <v>15336.999999999998</v>
      </c>
      <c r="AD87" s="139">
        <f t="shared" si="58"/>
        <v>16432.5</v>
      </c>
      <c r="AE87" s="277" t="s">
        <v>465</v>
      </c>
      <c r="AF87" s="271" t="s">
        <v>534</v>
      </c>
    </row>
    <row r="88" spans="1:32" ht="31.5" x14ac:dyDescent="0.25">
      <c r="A88" s="546">
        <v>8</v>
      </c>
      <c r="B88" s="164" t="s">
        <v>341</v>
      </c>
      <c r="C88" s="131">
        <f t="shared" si="1"/>
        <v>1569.8999999999999</v>
      </c>
      <c r="D88" s="131">
        <f t="shared" si="2"/>
        <v>2093.2000000000003</v>
      </c>
      <c r="E88" s="131">
        <f t="shared" si="3"/>
        <v>2616.5</v>
      </c>
      <c r="F88" s="131">
        <f t="shared" si="4"/>
        <v>3139.7999999999997</v>
      </c>
      <c r="G88" s="131">
        <f t="shared" si="5"/>
        <v>3663.1</v>
      </c>
      <c r="H88" s="131">
        <f t="shared" si="62"/>
        <v>4186.4000000000005</v>
      </c>
      <c r="I88" s="131">
        <f t="shared" si="6"/>
        <v>4709.7</v>
      </c>
      <c r="J88" s="131">
        <v>5233</v>
      </c>
      <c r="K88" s="131">
        <f t="shared" si="7"/>
        <v>5756.3</v>
      </c>
      <c r="L88" s="131">
        <f t="shared" si="8"/>
        <v>6279.5999999999995</v>
      </c>
      <c r="M88" s="131">
        <f t="shared" si="9"/>
        <v>6802.9000000000005</v>
      </c>
      <c r="N88" s="131">
        <f t="shared" si="10"/>
        <v>7326.2</v>
      </c>
      <c r="O88" s="131">
        <f t="shared" si="11"/>
        <v>7849.5</v>
      </c>
      <c r="P88" s="131">
        <f t="shared" si="44"/>
        <v>8372.8000000000011</v>
      </c>
      <c r="Q88" s="131">
        <f t="shared" si="45"/>
        <v>8896.1</v>
      </c>
      <c r="R88" s="131">
        <f t="shared" si="46"/>
        <v>9419.4</v>
      </c>
      <c r="S88" s="131">
        <f t="shared" si="47"/>
        <v>9942.6999999999989</v>
      </c>
      <c r="T88" s="131">
        <f t="shared" si="48"/>
        <v>10466</v>
      </c>
      <c r="U88" s="131">
        <f t="shared" si="49"/>
        <v>10989.300000000001</v>
      </c>
      <c r="V88" s="131">
        <f t="shared" si="50"/>
        <v>11512.6</v>
      </c>
      <c r="W88" s="131">
        <f t="shared" si="51"/>
        <v>12035.9</v>
      </c>
      <c r="X88" s="131">
        <f>J88*2.4</f>
        <v>12559.199999999999</v>
      </c>
      <c r="Y88" s="132">
        <f t="shared" si="53"/>
        <v>13082.5</v>
      </c>
      <c r="Z88" s="132">
        <f t="shared" si="54"/>
        <v>14390.75</v>
      </c>
      <c r="AA88" s="132">
        <f t="shared" si="55"/>
        <v>15698.999999999998</v>
      </c>
      <c r="AB88" s="132">
        <f t="shared" si="56"/>
        <v>17007.25</v>
      </c>
      <c r="AC88" s="132">
        <f t="shared" si="57"/>
        <v>18315.5</v>
      </c>
      <c r="AD88" s="132">
        <f t="shared" si="58"/>
        <v>19623.75</v>
      </c>
      <c r="AE88" s="275" t="s">
        <v>465</v>
      </c>
      <c r="AF88" s="269" t="s">
        <v>523</v>
      </c>
    </row>
    <row r="89" spans="1:32" ht="32.25" thickBot="1" x14ac:dyDescent="0.3">
      <c r="A89" s="548"/>
      <c r="B89" s="170" t="s">
        <v>494</v>
      </c>
      <c r="C89" s="138">
        <f t="shared" si="1"/>
        <v>1569.8999999999999</v>
      </c>
      <c r="D89" s="138">
        <f t="shared" si="2"/>
        <v>2093.2000000000003</v>
      </c>
      <c r="E89" s="138">
        <f t="shared" si="3"/>
        <v>2616.5</v>
      </c>
      <c r="F89" s="138">
        <f t="shared" si="4"/>
        <v>3139.7999999999997</v>
      </c>
      <c r="G89" s="138">
        <f t="shared" si="5"/>
        <v>3663.1</v>
      </c>
      <c r="H89" s="138">
        <f t="shared" si="62"/>
        <v>4186.4000000000005</v>
      </c>
      <c r="I89" s="138">
        <f t="shared" si="6"/>
        <v>4709.7</v>
      </c>
      <c r="J89" s="138">
        <v>5233</v>
      </c>
      <c r="K89" s="138">
        <f t="shared" si="7"/>
        <v>5756.3</v>
      </c>
      <c r="L89" s="138">
        <f t="shared" si="8"/>
        <v>6279.5999999999995</v>
      </c>
      <c r="M89" s="138">
        <f t="shared" si="9"/>
        <v>6802.9000000000005</v>
      </c>
      <c r="N89" s="138">
        <f t="shared" si="10"/>
        <v>7326.2</v>
      </c>
      <c r="O89" s="138">
        <f t="shared" si="11"/>
        <v>7849.5</v>
      </c>
      <c r="P89" s="138">
        <f t="shared" si="44"/>
        <v>8372.8000000000011</v>
      </c>
      <c r="Q89" s="138">
        <f t="shared" si="45"/>
        <v>8896.1</v>
      </c>
      <c r="R89" s="138">
        <f t="shared" si="46"/>
        <v>9419.4</v>
      </c>
      <c r="S89" s="138">
        <f t="shared" si="47"/>
        <v>9942.6999999999989</v>
      </c>
      <c r="T89" s="138">
        <f t="shared" si="48"/>
        <v>10466</v>
      </c>
      <c r="U89" s="138">
        <f t="shared" si="49"/>
        <v>10989.300000000001</v>
      </c>
      <c r="V89" s="138">
        <f t="shared" si="50"/>
        <v>11512.6</v>
      </c>
      <c r="W89" s="138">
        <f t="shared" si="51"/>
        <v>12035.9</v>
      </c>
      <c r="X89" s="138">
        <f t="shared" si="52"/>
        <v>12559.199999999999</v>
      </c>
      <c r="Y89" s="139">
        <f>J89*2.5</f>
        <v>13082.5</v>
      </c>
      <c r="Z89" s="139">
        <f t="shared" si="54"/>
        <v>14390.75</v>
      </c>
      <c r="AA89" s="139">
        <f t="shared" si="55"/>
        <v>15698.999999999998</v>
      </c>
      <c r="AB89" s="139">
        <f t="shared" si="56"/>
        <v>17007.25</v>
      </c>
      <c r="AC89" s="139">
        <f t="shared" si="57"/>
        <v>18315.5</v>
      </c>
      <c r="AD89" s="139">
        <f t="shared" si="58"/>
        <v>19623.75</v>
      </c>
      <c r="AE89" s="277" t="s">
        <v>80</v>
      </c>
      <c r="AF89" s="271" t="s">
        <v>534</v>
      </c>
    </row>
    <row r="90" spans="1:32" ht="15.75" x14ac:dyDescent="0.25">
      <c r="A90" s="375"/>
      <c r="B90" s="386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87"/>
      <c r="AF90" s="387"/>
    </row>
    <row r="91" spans="1:32" x14ac:dyDescent="0.25">
      <c r="A91" s="375"/>
      <c r="B91" s="30" t="s">
        <v>603</v>
      </c>
      <c r="C91" s="41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87"/>
      <c r="AF91" s="387"/>
    </row>
    <row r="92" spans="1:32" ht="15.75" thickBot="1" x14ac:dyDescent="0.3">
      <c r="B92" s="30" t="s">
        <v>596</v>
      </c>
      <c r="C92" s="41"/>
    </row>
    <row r="93" spans="1:32" ht="21" x14ac:dyDescent="0.25">
      <c r="A93" s="359" t="s">
        <v>561</v>
      </c>
      <c r="B93" s="360"/>
      <c r="C93" s="361"/>
      <c r="D93" s="361"/>
      <c r="E93" s="361"/>
      <c r="F93" s="361"/>
      <c r="G93" s="361"/>
      <c r="H93" s="344"/>
      <c r="I93" s="344"/>
      <c r="J93" s="300"/>
      <c r="K93" s="344"/>
      <c r="L93" s="344"/>
      <c r="M93" s="344"/>
      <c r="N93" s="344"/>
      <c r="O93" s="344"/>
      <c r="P93" s="345"/>
    </row>
    <row r="94" spans="1:32" ht="18.75" x14ac:dyDescent="0.3">
      <c r="A94" s="356" t="s">
        <v>558</v>
      </c>
      <c r="B94" s="357"/>
      <c r="C94" s="358"/>
      <c r="D94" s="358"/>
      <c r="E94" s="358"/>
      <c r="F94" s="358"/>
      <c r="G94" s="248"/>
      <c r="H94" s="358" t="s">
        <v>560</v>
      </c>
      <c r="I94" s="362"/>
      <c r="J94" s="362"/>
      <c r="K94" s="362"/>
      <c r="L94" s="362"/>
      <c r="M94" s="362"/>
      <c r="N94" s="362"/>
      <c r="O94" s="248"/>
      <c r="P94" s="363"/>
    </row>
    <row r="95" spans="1:32" ht="15.75" thickBot="1" x14ac:dyDescent="0.3">
      <c r="A95" s="364" t="s">
        <v>559</v>
      </c>
      <c r="B95" s="365"/>
      <c r="C95" s="366"/>
      <c r="D95" s="366"/>
      <c r="E95" s="366"/>
      <c r="F95" s="366"/>
      <c r="G95" s="366"/>
      <c r="H95" s="367"/>
      <c r="I95" s="367"/>
      <c r="J95" s="367"/>
      <c r="K95" s="367"/>
      <c r="L95" s="367"/>
      <c r="M95" s="367"/>
      <c r="N95" s="367"/>
      <c r="O95" s="367"/>
      <c r="P95" s="368"/>
    </row>
    <row r="98" spans="1:17" ht="15.75" x14ac:dyDescent="0.25">
      <c r="A98" s="12"/>
      <c r="B98" s="67" t="s">
        <v>250</v>
      </c>
      <c r="C98" s="640" t="s">
        <v>251</v>
      </c>
      <c r="D98" s="641"/>
      <c r="E98" s="642"/>
      <c r="F98" s="594" t="s">
        <v>252</v>
      </c>
      <c r="G98" s="594"/>
      <c r="H98" s="594"/>
      <c r="I98" s="594"/>
      <c r="J98" s="593" t="s">
        <v>253</v>
      </c>
      <c r="K98" s="593"/>
      <c r="L98" s="593"/>
      <c r="M98" s="593"/>
      <c r="N98" s="584" t="s">
        <v>280</v>
      </c>
      <c r="O98" s="585"/>
      <c r="P98" s="585"/>
      <c r="Q98" s="586"/>
    </row>
    <row r="99" spans="1:17" ht="15.75" x14ac:dyDescent="0.25">
      <c r="A99" s="12"/>
      <c r="B99" s="67" t="s">
        <v>261</v>
      </c>
      <c r="C99" s="640" t="s">
        <v>262</v>
      </c>
      <c r="D99" s="641"/>
      <c r="E99" s="642"/>
      <c r="F99" s="594" t="s">
        <v>263</v>
      </c>
      <c r="G99" s="594"/>
      <c r="H99" s="594"/>
      <c r="I99" s="594"/>
      <c r="J99" s="594" t="s">
        <v>263</v>
      </c>
      <c r="K99" s="594"/>
      <c r="L99" s="594"/>
      <c r="M99" s="594"/>
      <c r="N99" s="587">
        <v>270</v>
      </c>
      <c r="O99" s="588"/>
      <c r="P99" s="588"/>
      <c r="Q99" s="589"/>
    </row>
    <row r="101" spans="1:17" ht="21" x14ac:dyDescent="0.35">
      <c r="A101" s="68" t="s">
        <v>16</v>
      </c>
    </row>
  </sheetData>
  <mergeCells count="61">
    <mergeCell ref="N98:Q98"/>
    <mergeCell ref="N99:Q99"/>
    <mergeCell ref="J98:M98"/>
    <mergeCell ref="C99:E99"/>
    <mergeCell ref="A1:T1"/>
    <mergeCell ref="O2:P2"/>
    <mergeCell ref="B3:P3"/>
    <mergeCell ref="A4:A5"/>
    <mergeCell ref="B4:B5"/>
    <mergeCell ref="A7:A15"/>
    <mergeCell ref="A16:A32"/>
    <mergeCell ref="A76:A82"/>
    <mergeCell ref="F99:I99"/>
    <mergeCell ref="J99:M99"/>
    <mergeCell ref="C98:E98"/>
    <mergeCell ref="F98:I98"/>
    <mergeCell ref="A33:A43"/>
    <mergeCell ref="A44:A56"/>
    <mergeCell ref="B53:B54"/>
    <mergeCell ref="A60:A75"/>
    <mergeCell ref="A57:AA57"/>
    <mergeCell ref="B58:B59"/>
    <mergeCell ref="M53:M54"/>
    <mergeCell ref="N53:N54"/>
    <mergeCell ref="O53:O54"/>
    <mergeCell ref="P53:P54"/>
    <mergeCell ref="Q53:Q54"/>
    <mergeCell ref="R53:R54"/>
    <mergeCell ref="S53:S54"/>
    <mergeCell ref="C58:AD58"/>
    <mergeCell ref="Y53:Y54"/>
    <mergeCell ref="T53:T54"/>
    <mergeCell ref="A83:A87"/>
    <mergeCell ref="A88:A89"/>
    <mergeCell ref="AE4:AF4"/>
    <mergeCell ref="AE29:AE30"/>
    <mergeCell ref="AF29:AF30"/>
    <mergeCell ref="C53:C54"/>
    <mergeCell ref="D53:D54"/>
    <mergeCell ref="E53:E54"/>
    <mergeCell ref="F53:F54"/>
    <mergeCell ref="G53:G54"/>
    <mergeCell ref="H53:H54"/>
    <mergeCell ref="I53:I54"/>
    <mergeCell ref="K53:K54"/>
    <mergeCell ref="L53:L54"/>
    <mergeCell ref="B29:B30"/>
    <mergeCell ref="C4:AD4"/>
    <mergeCell ref="AE58:AF58"/>
    <mergeCell ref="AE53:AE54"/>
    <mergeCell ref="AF53:AF54"/>
    <mergeCell ref="Z53:Z54"/>
    <mergeCell ref="AA53:AA54"/>
    <mergeCell ref="AB53:AB54"/>
    <mergeCell ref="AC53:AC54"/>
    <mergeCell ref="AD53:AD54"/>
    <mergeCell ref="J53:J54"/>
    <mergeCell ref="U53:U54"/>
    <mergeCell ref="V53:V54"/>
    <mergeCell ref="W53:W54"/>
    <mergeCell ref="X53:X54"/>
  </mergeCells>
  <pageMargins left="0.25" right="0.25" top="0.75" bottom="0.75" header="0.3" footer="0.3"/>
  <pageSetup paperSize="9" scale="3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Гор. Magnum</vt:lpstr>
      <vt:lpstr>Гор. KS-25</vt:lpstr>
      <vt:lpstr>Вертикальные</vt:lpstr>
      <vt:lpstr>Рул. мини</vt:lpstr>
      <vt:lpstr>Uni-1</vt:lpstr>
      <vt:lpstr>Uni-2</vt:lpstr>
      <vt:lpstr>D-25</vt:lpstr>
      <vt:lpstr>NEW D-30</vt:lpstr>
      <vt:lpstr>D-38</vt:lpstr>
      <vt:lpstr>D-38 BOX</vt:lpstr>
      <vt:lpstr>ZEBRA slim</vt:lpstr>
      <vt:lpstr>ZEBRA UNI-2 </vt:lpstr>
      <vt:lpstr>ZEBRA BOX</vt:lpstr>
      <vt:lpstr>Пластик</vt:lpstr>
      <vt:lpstr>INTEGRA PLISSE</vt:lpstr>
      <vt:lpstr>Римская штора</vt:lpstr>
      <vt:lpstr>Карниз для римской шторы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Роман</cp:lastModifiedBy>
  <cp:lastPrinted>2019-02-06T09:51:52Z</cp:lastPrinted>
  <dcterms:created xsi:type="dcterms:W3CDTF">2016-11-16T14:08:44Z</dcterms:created>
  <dcterms:modified xsi:type="dcterms:W3CDTF">2020-11-20T16:49:02Z</dcterms:modified>
</cp:coreProperties>
</file>