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75" windowWidth="19095" windowHeight="11760" tabRatio="632" firstSheet="9" activeTab="14"/>
  </bookViews>
  <sheets>
    <sheet name="Гор. Magnum" sheetId="7" r:id="rId1"/>
    <sheet name="Гор. KS-25" sheetId="5" r:id="rId2"/>
    <sheet name="Вертикальные" sheetId="6" r:id="rId3"/>
    <sheet name="Рул. мини" sheetId="8" r:id="rId4"/>
    <sheet name="Uni-1" sheetId="1" r:id="rId5"/>
    <sheet name="Uni-2" sheetId="2" r:id="rId6"/>
    <sheet name="D-25" sheetId="9" r:id="rId7"/>
    <sheet name="NEW D-30" sheetId="10" r:id="rId8"/>
    <sheet name="D-38" sheetId="11" r:id="rId9"/>
    <sheet name="D-38 BOX" sheetId="13" r:id="rId10"/>
    <sheet name="ZEBRA slim" sheetId="4" r:id="rId11"/>
    <sheet name="ZEBRA UNI-2 " sheetId="12" r:id="rId12"/>
    <sheet name="ZEBRA BOX" sheetId="14" r:id="rId13"/>
    <sheet name="Пластик" sheetId="18" r:id="rId14"/>
    <sheet name="INTEGRA PLISSE" sheetId="20" r:id="rId15"/>
    <sheet name="Римская штора" sheetId="21" r:id="rId16"/>
    <sheet name="Карниз для римской шторы" sheetId="22" r:id="rId17"/>
    <sheet name="Готовые ГЖ" sheetId="23" r:id="rId18"/>
  </sheets>
  <calcPr calcId="145621"/>
</workbook>
</file>

<file path=xl/calcChain.xml><?xml version="1.0" encoding="utf-8"?>
<calcChain xmlns="http://schemas.openxmlformats.org/spreadsheetml/2006/main">
  <c r="I28" i="8" l="1"/>
  <c r="O6" i="8" l="1"/>
  <c r="R6" i="11"/>
  <c r="C44" i="13" l="1"/>
  <c r="D44" i="13"/>
  <c r="E44" i="13"/>
  <c r="F44" i="13"/>
  <c r="G44" i="13"/>
  <c r="H44" i="13"/>
  <c r="I44" i="13"/>
  <c r="K44" i="13"/>
  <c r="Z44" i="13" s="1"/>
  <c r="L44" i="13"/>
  <c r="AA44" i="13" s="1"/>
  <c r="M44" i="13"/>
  <c r="AB44" i="13" s="1"/>
  <c r="N44" i="13"/>
  <c r="AC44" i="13" s="1"/>
  <c r="O44" i="13"/>
  <c r="AD44" i="13" s="1"/>
  <c r="P44" i="13"/>
  <c r="Q44" i="13"/>
  <c r="R44" i="13"/>
  <c r="S44" i="13"/>
  <c r="T44" i="13"/>
  <c r="U44" i="13"/>
  <c r="V44" i="13"/>
  <c r="W44" i="13"/>
  <c r="X44" i="13"/>
  <c r="Y44" i="13"/>
  <c r="C45" i="13"/>
  <c r="D45" i="13"/>
  <c r="E45" i="13"/>
  <c r="F45" i="13"/>
  <c r="G45" i="13"/>
  <c r="H45" i="13"/>
  <c r="I45" i="13"/>
  <c r="K45" i="13"/>
  <c r="Z45" i="13" s="1"/>
  <c r="L45" i="13"/>
  <c r="AA45" i="13" s="1"/>
  <c r="M45" i="13"/>
  <c r="AB45" i="13" s="1"/>
  <c r="N45" i="13"/>
  <c r="AC45" i="13" s="1"/>
  <c r="O45" i="13"/>
  <c r="AD45" i="13" s="1"/>
  <c r="P45" i="13"/>
  <c r="Q45" i="13"/>
  <c r="R45" i="13"/>
  <c r="S45" i="13"/>
  <c r="T45" i="13"/>
  <c r="U45" i="13"/>
  <c r="V45" i="13"/>
  <c r="W45" i="13"/>
  <c r="X45" i="13"/>
  <c r="Y45" i="13"/>
  <c r="C46" i="13"/>
  <c r="D46" i="13"/>
  <c r="E46" i="13"/>
  <c r="F46" i="13"/>
  <c r="G46" i="13"/>
  <c r="H46" i="13"/>
  <c r="I46" i="13"/>
  <c r="K46" i="13"/>
  <c r="Z46" i="13" s="1"/>
  <c r="L46" i="13"/>
  <c r="AA46" i="13" s="1"/>
  <c r="M46" i="13"/>
  <c r="AB46" i="13" s="1"/>
  <c r="N46" i="13"/>
  <c r="O46" i="13"/>
  <c r="AD46" i="13" s="1"/>
  <c r="P46" i="13"/>
  <c r="Q46" i="13"/>
  <c r="R46" i="13"/>
  <c r="S46" i="13"/>
  <c r="T46" i="13"/>
  <c r="U46" i="13"/>
  <c r="V46" i="13"/>
  <c r="W46" i="13"/>
  <c r="X46" i="13"/>
  <c r="Y46" i="13"/>
  <c r="AC46" i="13"/>
  <c r="C47" i="13"/>
  <c r="D47" i="13"/>
  <c r="E47" i="13"/>
  <c r="F47" i="13"/>
  <c r="G47" i="13"/>
  <c r="H47" i="13"/>
  <c r="I47" i="13"/>
  <c r="K47" i="13"/>
  <c r="Z47" i="13" s="1"/>
  <c r="L47" i="13"/>
  <c r="AA47" i="13" s="1"/>
  <c r="M47" i="13"/>
  <c r="AB47" i="13" s="1"/>
  <c r="N47" i="13"/>
  <c r="AC47" i="13" s="1"/>
  <c r="O47" i="13"/>
  <c r="AD47" i="13" s="1"/>
  <c r="P47" i="13"/>
  <c r="Q47" i="13"/>
  <c r="R47" i="13"/>
  <c r="S47" i="13"/>
  <c r="T47" i="13"/>
  <c r="U47" i="13"/>
  <c r="V47" i="13"/>
  <c r="W47" i="13"/>
  <c r="X47" i="13"/>
  <c r="Y47" i="13"/>
  <c r="C48" i="13"/>
  <c r="D48" i="13"/>
  <c r="E48" i="13"/>
  <c r="F48" i="13"/>
  <c r="G48" i="13"/>
  <c r="H48" i="13"/>
  <c r="I48" i="13"/>
  <c r="K48" i="13"/>
  <c r="Z48" i="13" s="1"/>
  <c r="L48" i="13"/>
  <c r="AA48" i="13" s="1"/>
  <c r="M48" i="13"/>
  <c r="AB48" i="13" s="1"/>
  <c r="N48" i="13"/>
  <c r="AC48" i="13" s="1"/>
  <c r="O48" i="13"/>
  <c r="AD48" i="13" s="1"/>
  <c r="P48" i="13"/>
  <c r="Q48" i="13"/>
  <c r="R48" i="13"/>
  <c r="S48" i="13"/>
  <c r="T48" i="13"/>
  <c r="U48" i="13"/>
  <c r="V48" i="13"/>
  <c r="W48" i="13"/>
  <c r="X48" i="13"/>
  <c r="Y48" i="13"/>
  <c r="C49" i="13"/>
  <c r="D49" i="13"/>
  <c r="E49" i="13"/>
  <c r="F49" i="13"/>
  <c r="G49" i="13"/>
  <c r="H49" i="13"/>
  <c r="I49" i="13"/>
  <c r="K49" i="13"/>
  <c r="Z49" i="13" s="1"/>
  <c r="L49" i="13"/>
  <c r="AA49" i="13" s="1"/>
  <c r="M49" i="13"/>
  <c r="AB49" i="13" s="1"/>
  <c r="N49" i="13"/>
  <c r="AC49" i="13" s="1"/>
  <c r="O49" i="13"/>
  <c r="AD49" i="13" s="1"/>
  <c r="P49" i="13"/>
  <c r="Q49" i="13"/>
  <c r="R49" i="13"/>
  <c r="S49" i="13"/>
  <c r="T49" i="13"/>
  <c r="U49" i="13"/>
  <c r="V49" i="13"/>
  <c r="W49" i="13"/>
  <c r="X49" i="13"/>
  <c r="Y49" i="13"/>
  <c r="C50" i="13"/>
  <c r="D50" i="13"/>
  <c r="E50" i="13"/>
  <c r="F50" i="13"/>
  <c r="G50" i="13"/>
  <c r="H50" i="13"/>
  <c r="I50" i="13"/>
  <c r="K50" i="13"/>
  <c r="Z50" i="13" s="1"/>
  <c r="L50" i="13"/>
  <c r="M50" i="13"/>
  <c r="AB50" i="13" s="1"/>
  <c r="N50" i="13"/>
  <c r="AC50" i="13" s="1"/>
  <c r="O50" i="13"/>
  <c r="AD50" i="13" s="1"/>
  <c r="P50" i="13"/>
  <c r="Q50" i="13"/>
  <c r="R50" i="13"/>
  <c r="S50" i="13"/>
  <c r="T50" i="13"/>
  <c r="U50" i="13"/>
  <c r="V50" i="13"/>
  <c r="W50" i="13"/>
  <c r="X50" i="13"/>
  <c r="Y50" i="13"/>
  <c r="AA50" i="13"/>
  <c r="C51" i="13"/>
  <c r="D51" i="13"/>
  <c r="E51" i="13"/>
  <c r="F51" i="13"/>
  <c r="G51" i="13"/>
  <c r="H51" i="13"/>
  <c r="I51" i="13"/>
  <c r="K51" i="13"/>
  <c r="Z51" i="13" s="1"/>
  <c r="L51" i="13"/>
  <c r="AA51" i="13" s="1"/>
  <c r="M51" i="13"/>
  <c r="AB51" i="13" s="1"/>
  <c r="N51" i="13"/>
  <c r="AC51" i="13" s="1"/>
  <c r="O51" i="13"/>
  <c r="P51" i="13"/>
  <c r="Q51" i="13"/>
  <c r="R51" i="13"/>
  <c r="S51" i="13"/>
  <c r="T51" i="13"/>
  <c r="U51" i="13"/>
  <c r="V51" i="13"/>
  <c r="W51" i="13"/>
  <c r="X51" i="13"/>
  <c r="Y51" i="13"/>
  <c r="AD51" i="13"/>
  <c r="C52" i="13"/>
  <c r="D52" i="13"/>
  <c r="E52" i="13"/>
  <c r="F52" i="13"/>
  <c r="G52" i="13"/>
  <c r="H52" i="13"/>
  <c r="I52" i="13"/>
  <c r="K52" i="13"/>
  <c r="Z52" i="13" s="1"/>
  <c r="L52" i="13"/>
  <c r="AA52" i="13" s="1"/>
  <c r="M52" i="13"/>
  <c r="AB52" i="13" s="1"/>
  <c r="N52" i="13"/>
  <c r="AC52" i="13" s="1"/>
  <c r="O52" i="13"/>
  <c r="AD52" i="13" s="1"/>
  <c r="P52" i="13"/>
  <c r="Q52" i="13"/>
  <c r="R52" i="13"/>
  <c r="S52" i="13"/>
  <c r="T52" i="13"/>
  <c r="U52" i="13"/>
  <c r="V52" i="13"/>
  <c r="W52" i="13"/>
  <c r="X52" i="13"/>
  <c r="Y52" i="13"/>
  <c r="C53" i="13"/>
  <c r="D53" i="13"/>
  <c r="E53" i="13"/>
  <c r="F53" i="13"/>
  <c r="G53" i="13"/>
  <c r="H53" i="13"/>
  <c r="I53" i="13"/>
  <c r="K53" i="13"/>
  <c r="Z53" i="13" s="1"/>
  <c r="L53" i="13"/>
  <c r="AA53" i="13" s="1"/>
  <c r="M53" i="13"/>
  <c r="AB53" i="13" s="1"/>
  <c r="N53" i="13"/>
  <c r="AC53" i="13" s="1"/>
  <c r="O53" i="13"/>
  <c r="AD53" i="13" s="1"/>
  <c r="P53" i="13"/>
  <c r="Q53" i="13"/>
  <c r="R53" i="13"/>
  <c r="S53" i="13"/>
  <c r="T53" i="13"/>
  <c r="U53" i="13"/>
  <c r="V53" i="13"/>
  <c r="W53" i="13"/>
  <c r="X53" i="13"/>
  <c r="Y53" i="13"/>
  <c r="C54" i="13"/>
  <c r="D54" i="13"/>
  <c r="E54" i="13"/>
  <c r="F54" i="13"/>
  <c r="G54" i="13"/>
  <c r="H54" i="13"/>
  <c r="I54" i="13"/>
  <c r="K54" i="13"/>
  <c r="Z54" i="13" s="1"/>
  <c r="L54" i="13"/>
  <c r="AA54" i="13" s="1"/>
  <c r="M54" i="13"/>
  <c r="AB54" i="13" s="1"/>
  <c r="N54" i="13"/>
  <c r="AC54" i="13" s="1"/>
  <c r="O54" i="13"/>
  <c r="AD54" i="13" s="1"/>
  <c r="P54" i="13"/>
  <c r="Q54" i="13"/>
  <c r="R54" i="13"/>
  <c r="S54" i="13"/>
  <c r="T54" i="13"/>
  <c r="U54" i="13"/>
  <c r="V54" i="13"/>
  <c r="W54" i="13"/>
  <c r="X54" i="13"/>
  <c r="Y54" i="13"/>
  <c r="C55" i="13"/>
  <c r="D55" i="13"/>
  <c r="E55" i="13"/>
  <c r="F55" i="13"/>
  <c r="G55" i="13"/>
  <c r="H55" i="13"/>
  <c r="I55" i="13"/>
  <c r="K55" i="13"/>
  <c r="Z55" i="13" s="1"/>
  <c r="L55" i="13"/>
  <c r="AA55" i="13" s="1"/>
  <c r="M55" i="13"/>
  <c r="AB55" i="13" s="1"/>
  <c r="N55" i="13"/>
  <c r="AC55" i="13" s="1"/>
  <c r="O55" i="13"/>
  <c r="AD55" i="13" s="1"/>
  <c r="P55" i="13"/>
  <c r="Q55" i="13"/>
  <c r="R55" i="13"/>
  <c r="S55" i="13"/>
  <c r="T55" i="13"/>
  <c r="U55" i="13"/>
  <c r="V55" i="13"/>
  <c r="W55" i="13"/>
  <c r="X55" i="13"/>
  <c r="Y55" i="13"/>
  <c r="C56" i="13"/>
  <c r="D56" i="13"/>
  <c r="E56" i="13"/>
  <c r="F56" i="13"/>
  <c r="G56" i="13"/>
  <c r="H56" i="13"/>
  <c r="I56" i="13"/>
  <c r="K56" i="13"/>
  <c r="Z56" i="13" s="1"/>
  <c r="L56" i="13"/>
  <c r="AA56" i="13" s="1"/>
  <c r="M56" i="13"/>
  <c r="AB56" i="13" s="1"/>
  <c r="N56" i="13"/>
  <c r="AC56" i="13" s="1"/>
  <c r="O56" i="13"/>
  <c r="AD56" i="13" s="1"/>
  <c r="P56" i="13"/>
  <c r="Q56" i="13"/>
  <c r="R56" i="13"/>
  <c r="S56" i="13"/>
  <c r="T56" i="13"/>
  <c r="U56" i="13"/>
  <c r="V56" i="13"/>
  <c r="W56" i="13"/>
  <c r="X56" i="13"/>
  <c r="Y56" i="13"/>
  <c r="C57" i="13"/>
  <c r="D57" i="13"/>
  <c r="E57" i="13"/>
  <c r="F57" i="13"/>
  <c r="G57" i="13"/>
  <c r="H57" i="13"/>
  <c r="I57" i="13"/>
  <c r="K57" i="13"/>
  <c r="Z57" i="13" s="1"/>
  <c r="L57" i="13"/>
  <c r="AA57" i="13" s="1"/>
  <c r="M57" i="13"/>
  <c r="AB57" i="13" s="1"/>
  <c r="N57" i="13"/>
  <c r="AC57" i="13" s="1"/>
  <c r="O57" i="13"/>
  <c r="AD57" i="13" s="1"/>
  <c r="P57" i="13"/>
  <c r="Q57" i="13"/>
  <c r="R57" i="13"/>
  <c r="S57" i="13"/>
  <c r="T57" i="13"/>
  <c r="U57" i="13"/>
  <c r="V57" i="13"/>
  <c r="W57" i="13"/>
  <c r="X57" i="13"/>
  <c r="Y57" i="13"/>
  <c r="C58" i="13"/>
  <c r="D58" i="13"/>
  <c r="E58" i="13"/>
  <c r="F58" i="13"/>
  <c r="G58" i="13"/>
  <c r="H58" i="13"/>
  <c r="I58" i="13"/>
  <c r="K58" i="13"/>
  <c r="Z58" i="13" s="1"/>
  <c r="L58" i="13"/>
  <c r="AA58" i="13" s="1"/>
  <c r="M58" i="13"/>
  <c r="AB58" i="13" s="1"/>
  <c r="N58" i="13"/>
  <c r="AC58" i="13" s="1"/>
  <c r="O58" i="13"/>
  <c r="AD58" i="13" s="1"/>
  <c r="P58" i="13"/>
  <c r="Q58" i="13"/>
  <c r="R58" i="13"/>
  <c r="S58" i="13"/>
  <c r="T58" i="13"/>
  <c r="U58" i="13"/>
  <c r="V58" i="13"/>
  <c r="W58" i="13"/>
  <c r="X58" i="13"/>
  <c r="Y58" i="13"/>
  <c r="C59" i="13"/>
  <c r="D59" i="13"/>
  <c r="E59" i="13"/>
  <c r="F59" i="13"/>
  <c r="G59" i="13"/>
  <c r="H59" i="13"/>
  <c r="I59" i="13"/>
  <c r="K59" i="13"/>
  <c r="L59" i="13"/>
  <c r="AA59" i="13" s="1"/>
  <c r="M59" i="13"/>
  <c r="AB59" i="13" s="1"/>
  <c r="N59" i="13"/>
  <c r="AC59" i="13" s="1"/>
  <c r="O59" i="13"/>
  <c r="AD59" i="13" s="1"/>
  <c r="P59" i="13"/>
  <c r="Q59" i="13"/>
  <c r="R59" i="13"/>
  <c r="S59" i="13"/>
  <c r="T59" i="13"/>
  <c r="U59" i="13"/>
  <c r="V59" i="13"/>
  <c r="W59" i="13"/>
  <c r="X59" i="13"/>
  <c r="Y59" i="13"/>
  <c r="Z59" i="13"/>
  <c r="C60" i="13"/>
  <c r="D60" i="13"/>
  <c r="E60" i="13"/>
  <c r="F60" i="13"/>
  <c r="G60" i="13"/>
  <c r="H60" i="13"/>
  <c r="I60" i="13"/>
  <c r="K60" i="13"/>
  <c r="Z60" i="13" s="1"/>
  <c r="L60" i="13"/>
  <c r="AA60" i="13" s="1"/>
  <c r="M60" i="13"/>
  <c r="AB60" i="13" s="1"/>
  <c r="N60" i="13"/>
  <c r="AC60" i="13" s="1"/>
  <c r="O60" i="13"/>
  <c r="AD60" i="13" s="1"/>
  <c r="P60" i="13"/>
  <c r="Q60" i="13"/>
  <c r="R60" i="13"/>
  <c r="S60" i="13"/>
  <c r="T60" i="13"/>
  <c r="U60" i="13"/>
  <c r="V60" i="13"/>
  <c r="W60" i="13"/>
  <c r="X60" i="13"/>
  <c r="Y60" i="13"/>
  <c r="C61" i="13"/>
  <c r="D61" i="13"/>
  <c r="E61" i="13"/>
  <c r="F61" i="13"/>
  <c r="G61" i="13"/>
  <c r="H61" i="13"/>
  <c r="I61" i="13"/>
  <c r="K61" i="13"/>
  <c r="Z61" i="13" s="1"/>
  <c r="L61" i="13"/>
  <c r="AA61" i="13" s="1"/>
  <c r="M61" i="13"/>
  <c r="AB61" i="13" s="1"/>
  <c r="N61" i="13"/>
  <c r="AC61" i="13" s="1"/>
  <c r="O61" i="13"/>
  <c r="AD61" i="13" s="1"/>
  <c r="P61" i="13"/>
  <c r="Q61" i="13"/>
  <c r="R61" i="13"/>
  <c r="S61" i="13"/>
  <c r="T61" i="13"/>
  <c r="U61" i="13"/>
  <c r="V61" i="13"/>
  <c r="W61" i="13"/>
  <c r="X61" i="13"/>
  <c r="Y61" i="13"/>
  <c r="C62" i="13"/>
  <c r="D62" i="13"/>
  <c r="E62" i="13"/>
  <c r="F62" i="13"/>
  <c r="G62" i="13"/>
  <c r="H62" i="13"/>
  <c r="I62" i="13"/>
  <c r="K62" i="13"/>
  <c r="Z62" i="13" s="1"/>
  <c r="L62" i="13"/>
  <c r="AA62" i="13" s="1"/>
  <c r="M62" i="13"/>
  <c r="AB62" i="13" s="1"/>
  <c r="N62" i="13"/>
  <c r="AC62" i="13" s="1"/>
  <c r="O62" i="13"/>
  <c r="AD62" i="13" s="1"/>
  <c r="P62" i="13"/>
  <c r="Q62" i="13"/>
  <c r="R62" i="13"/>
  <c r="S62" i="13"/>
  <c r="T62" i="13"/>
  <c r="U62" i="13"/>
  <c r="V62" i="13"/>
  <c r="W62" i="13"/>
  <c r="X62" i="13"/>
  <c r="Y62" i="13"/>
  <c r="C63" i="13"/>
  <c r="D63" i="13"/>
  <c r="E63" i="13"/>
  <c r="F63" i="13"/>
  <c r="G63" i="13"/>
  <c r="H63" i="13"/>
  <c r="I63" i="13"/>
  <c r="K63" i="13"/>
  <c r="Z63" i="13" s="1"/>
  <c r="L63" i="13"/>
  <c r="AA63" i="13" s="1"/>
  <c r="M63" i="13"/>
  <c r="AB63" i="13" s="1"/>
  <c r="N63" i="13"/>
  <c r="AC63" i="13" s="1"/>
  <c r="O63" i="13"/>
  <c r="AD63" i="13" s="1"/>
  <c r="P63" i="13"/>
  <c r="Q63" i="13"/>
  <c r="R63" i="13"/>
  <c r="S63" i="13"/>
  <c r="T63" i="13"/>
  <c r="U63" i="13"/>
  <c r="V63" i="13"/>
  <c r="W63" i="13"/>
  <c r="X63" i="13"/>
  <c r="Y63" i="13"/>
  <c r="C64" i="13"/>
  <c r="D64" i="13"/>
  <c r="E64" i="13"/>
  <c r="F64" i="13"/>
  <c r="G64" i="13"/>
  <c r="H64" i="13"/>
  <c r="I64" i="13"/>
  <c r="K64" i="13"/>
  <c r="Z64" i="13" s="1"/>
  <c r="L64" i="13"/>
  <c r="AA64" i="13" s="1"/>
  <c r="M64" i="13"/>
  <c r="AB64" i="13" s="1"/>
  <c r="N64" i="13"/>
  <c r="AC64" i="13" s="1"/>
  <c r="O64" i="13"/>
  <c r="AD64" i="13" s="1"/>
  <c r="P64" i="13"/>
  <c r="Q64" i="13"/>
  <c r="R64" i="13"/>
  <c r="S64" i="13"/>
  <c r="T64" i="13"/>
  <c r="U64" i="13"/>
  <c r="V64" i="13"/>
  <c r="W64" i="13"/>
  <c r="X64" i="13"/>
  <c r="Y64" i="13"/>
  <c r="C65" i="13"/>
  <c r="D65" i="13"/>
  <c r="E65" i="13"/>
  <c r="F65" i="13"/>
  <c r="G65" i="13"/>
  <c r="H65" i="13"/>
  <c r="I65" i="13"/>
  <c r="K65" i="13"/>
  <c r="Z65" i="13" s="1"/>
  <c r="L65" i="13"/>
  <c r="AA65" i="13" s="1"/>
  <c r="M65" i="13"/>
  <c r="AB65" i="13" s="1"/>
  <c r="N65" i="13"/>
  <c r="AC65" i="13" s="1"/>
  <c r="O65" i="13"/>
  <c r="AD65" i="13" s="1"/>
  <c r="P65" i="13"/>
  <c r="Q65" i="13"/>
  <c r="R65" i="13"/>
  <c r="S65" i="13"/>
  <c r="T65" i="13"/>
  <c r="U65" i="13"/>
  <c r="V65" i="13"/>
  <c r="W65" i="13"/>
  <c r="X65" i="13"/>
  <c r="Y65" i="13"/>
  <c r="C66" i="13"/>
  <c r="D66" i="13"/>
  <c r="E66" i="13"/>
  <c r="F66" i="13"/>
  <c r="G66" i="13"/>
  <c r="H66" i="13"/>
  <c r="I66" i="13"/>
  <c r="K66" i="13"/>
  <c r="Z66" i="13" s="1"/>
  <c r="L66" i="13"/>
  <c r="AA66" i="13" s="1"/>
  <c r="M66" i="13"/>
  <c r="AB66" i="13" s="1"/>
  <c r="N66" i="13"/>
  <c r="AC66" i="13" s="1"/>
  <c r="O66" i="13"/>
  <c r="AD66" i="13" s="1"/>
  <c r="P66" i="13"/>
  <c r="Q66" i="13"/>
  <c r="R66" i="13"/>
  <c r="S66" i="13"/>
  <c r="T66" i="13"/>
  <c r="U66" i="13"/>
  <c r="V66" i="13"/>
  <c r="W66" i="13"/>
  <c r="X66" i="13"/>
  <c r="Y66" i="13"/>
  <c r="C44" i="11"/>
  <c r="D44" i="11"/>
  <c r="E44" i="11"/>
  <c r="F44" i="11"/>
  <c r="G44" i="11"/>
  <c r="H44" i="11"/>
  <c r="I44" i="11"/>
  <c r="K44" i="11"/>
  <c r="Z44" i="11" s="1"/>
  <c r="L44" i="11"/>
  <c r="AA44" i="11" s="1"/>
  <c r="M44" i="11"/>
  <c r="AB44" i="11" s="1"/>
  <c r="N44" i="11"/>
  <c r="AC44" i="11" s="1"/>
  <c r="O44" i="11"/>
  <c r="AD44" i="11" s="1"/>
  <c r="P44" i="11"/>
  <c r="Q44" i="11"/>
  <c r="R44" i="11"/>
  <c r="S44" i="11"/>
  <c r="T44" i="11"/>
  <c r="U44" i="11"/>
  <c r="V44" i="11"/>
  <c r="W44" i="11"/>
  <c r="X44" i="11"/>
  <c r="Y44" i="11"/>
  <c r="C45" i="11"/>
  <c r="D45" i="11"/>
  <c r="E45" i="11"/>
  <c r="F45" i="11"/>
  <c r="G45" i="11"/>
  <c r="H45" i="11"/>
  <c r="I45" i="11"/>
  <c r="K45" i="11"/>
  <c r="Z45" i="11" s="1"/>
  <c r="L45" i="11"/>
  <c r="AA45" i="11" s="1"/>
  <c r="M45" i="11"/>
  <c r="AB45" i="11" s="1"/>
  <c r="N45" i="11"/>
  <c r="O45" i="11"/>
  <c r="AD45" i="11" s="1"/>
  <c r="P45" i="11"/>
  <c r="Q45" i="11"/>
  <c r="R45" i="11"/>
  <c r="S45" i="11"/>
  <c r="T45" i="11"/>
  <c r="U45" i="11"/>
  <c r="V45" i="11"/>
  <c r="W45" i="11"/>
  <c r="X45" i="11"/>
  <c r="Y45" i="11"/>
  <c r="AC45" i="11"/>
  <c r="C46" i="11"/>
  <c r="D46" i="11"/>
  <c r="E46" i="11"/>
  <c r="F46" i="11"/>
  <c r="G46" i="11"/>
  <c r="H46" i="11"/>
  <c r="I46" i="11"/>
  <c r="K46" i="11"/>
  <c r="Z46" i="11" s="1"/>
  <c r="L46" i="11"/>
  <c r="AA46" i="11" s="1"/>
  <c r="M46" i="11"/>
  <c r="AB46" i="11" s="1"/>
  <c r="N46" i="11"/>
  <c r="AC46" i="11" s="1"/>
  <c r="O46" i="11"/>
  <c r="AD46" i="11" s="1"/>
  <c r="P46" i="11"/>
  <c r="Q46" i="11"/>
  <c r="R46" i="11"/>
  <c r="S46" i="11"/>
  <c r="T46" i="11"/>
  <c r="U46" i="11"/>
  <c r="V46" i="11"/>
  <c r="W46" i="11"/>
  <c r="X46" i="11"/>
  <c r="Y46" i="11"/>
  <c r="C47" i="11"/>
  <c r="D47" i="11"/>
  <c r="E47" i="11"/>
  <c r="F47" i="11"/>
  <c r="G47" i="11"/>
  <c r="H47" i="11"/>
  <c r="I47" i="11"/>
  <c r="K47" i="11"/>
  <c r="Z47" i="11" s="1"/>
  <c r="L47" i="11"/>
  <c r="AA47" i="11" s="1"/>
  <c r="M47" i="11"/>
  <c r="AB47" i="11" s="1"/>
  <c r="N47" i="11"/>
  <c r="AC47" i="11" s="1"/>
  <c r="O47" i="11"/>
  <c r="AD47" i="11" s="1"/>
  <c r="P47" i="11"/>
  <c r="Q47" i="11"/>
  <c r="R47" i="11"/>
  <c r="S47" i="11"/>
  <c r="T47" i="11"/>
  <c r="U47" i="11"/>
  <c r="V47" i="11"/>
  <c r="W47" i="11"/>
  <c r="X47" i="11"/>
  <c r="Y47" i="11"/>
  <c r="C48" i="11"/>
  <c r="D48" i="11"/>
  <c r="E48" i="11"/>
  <c r="F48" i="11"/>
  <c r="G48" i="11"/>
  <c r="H48" i="11"/>
  <c r="I48" i="11"/>
  <c r="K48" i="11"/>
  <c r="Z48" i="11" s="1"/>
  <c r="L48" i="11"/>
  <c r="AA48" i="11" s="1"/>
  <c r="M48" i="11"/>
  <c r="AB48" i="11" s="1"/>
  <c r="N48" i="11"/>
  <c r="AC48" i="11" s="1"/>
  <c r="O48" i="11"/>
  <c r="AD48" i="11" s="1"/>
  <c r="P48" i="11"/>
  <c r="Q48" i="11"/>
  <c r="R48" i="11"/>
  <c r="S48" i="11"/>
  <c r="T48" i="11"/>
  <c r="U48" i="11"/>
  <c r="V48" i="11"/>
  <c r="W48" i="11"/>
  <c r="X48" i="11"/>
  <c r="Y48" i="11"/>
  <c r="C49" i="11"/>
  <c r="D49" i="11"/>
  <c r="E49" i="11"/>
  <c r="F49" i="11"/>
  <c r="G49" i="11"/>
  <c r="H49" i="11"/>
  <c r="I49" i="11"/>
  <c r="K49" i="11"/>
  <c r="Z49" i="11" s="1"/>
  <c r="L49" i="11"/>
  <c r="AA49" i="11" s="1"/>
  <c r="M49" i="11"/>
  <c r="AB49" i="11" s="1"/>
  <c r="N49" i="11"/>
  <c r="AC49" i="11" s="1"/>
  <c r="O49" i="11"/>
  <c r="AD49" i="11" s="1"/>
  <c r="P49" i="11"/>
  <c r="Q49" i="11"/>
  <c r="R49" i="11"/>
  <c r="S49" i="11"/>
  <c r="T49" i="11"/>
  <c r="U49" i="11"/>
  <c r="V49" i="11"/>
  <c r="W49" i="11"/>
  <c r="X49" i="11"/>
  <c r="Y49" i="11"/>
  <c r="C50" i="11"/>
  <c r="D50" i="11"/>
  <c r="E50" i="11"/>
  <c r="F50" i="11"/>
  <c r="G50" i="11"/>
  <c r="H50" i="11"/>
  <c r="I50" i="11"/>
  <c r="K50" i="11"/>
  <c r="Z50" i="11" s="1"/>
  <c r="L50" i="11"/>
  <c r="AA50" i="11" s="1"/>
  <c r="M50" i="11"/>
  <c r="AB50" i="11" s="1"/>
  <c r="N50" i="11"/>
  <c r="AC50" i="11" s="1"/>
  <c r="O50" i="11"/>
  <c r="AD50" i="11" s="1"/>
  <c r="P50" i="11"/>
  <c r="Q50" i="11"/>
  <c r="R50" i="11"/>
  <c r="S50" i="11"/>
  <c r="T50" i="11"/>
  <c r="U50" i="11"/>
  <c r="V50" i="11"/>
  <c r="W50" i="11"/>
  <c r="X50" i="11"/>
  <c r="Y50" i="11"/>
  <c r="C51" i="11"/>
  <c r="D51" i="11"/>
  <c r="E51" i="11"/>
  <c r="F51" i="11"/>
  <c r="G51" i="11"/>
  <c r="H51" i="11"/>
  <c r="I51" i="11"/>
  <c r="K51" i="11"/>
  <c r="Z51" i="11" s="1"/>
  <c r="L51" i="11"/>
  <c r="AA51" i="11" s="1"/>
  <c r="M51" i="11"/>
  <c r="AB51" i="11" s="1"/>
  <c r="N51" i="11"/>
  <c r="O51" i="11"/>
  <c r="AD51" i="11" s="1"/>
  <c r="P51" i="11"/>
  <c r="Q51" i="11"/>
  <c r="R51" i="11"/>
  <c r="S51" i="11"/>
  <c r="T51" i="11"/>
  <c r="U51" i="11"/>
  <c r="V51" i="11"/>
  <c r="W51" i="11"/>
  <c r="X51" i="11"/>
  <c r="Y51" i="11"/>
  <c r="AC51" i="11"/>
  <c r="C52" i="11"/>
  <c r="D52" i="11"/>
  <c r="E52" i="11"/>
  <c r="F52" i="11"/>
  <c r="G52" i="11"/>
  <c r="H52" i="11"/>
  <c r="I52" i="11"/>
  <c r="K52" i="11"/>
  <c r="Z52" i="11" s="1"/>
  <c r="L52" i="11"/>
  <c r="AA52" i="11" s="1"/>
  <c r="M52" i="11"/>
  <c r="AB52" i="11" s="1"/>
  <c r="N52" i="11"/>
  <c r="AC52" i="11" s="1"/>
  <c r="O52" i="11"/>
  <c r="AD52" i="11" s="1"/>
  <c r="P52" i="11"/>
  <c r="Q52" i="11"/>
  <c r="R52" i="11"/>
  <c r="S52" i="11"/>
  <c r="T52" i="11"/>
  <c r="U52" i="11"/>
  <c r="V52" i="11"/>
  <c r="W52" i="11"/>
  <c r="X52" i="11"/>
  <c r="Y52" i="11"/>
  <c r="C53" i="11"/>
  <c r="D53" i="11"/>
  <c r="E53" i="11"/>
  <c r="F53" i="11"/>
  <c r="G53" i="11"/>
  <c r="H53" i="11"/>
  <c r="I53" i="11"/>
  <c r="K53" i="11"/>
  <c r="Z53" i="11" s="1"/>
  <c r="L53" i="11"/>
  <c r="AA53" i="11" s="1"/>
  <c r="M53" i="11"/>
  <c r="AB53" i="11" s="1"/>
  <c r="N53" i="11"/>
  <c r="AC53" i="11" s="1"/>
  <c r="O53" i="11"/>
  <c r="AD53" i="11" s="1"/>
  <c r="P53" i="11"/>
  <c r="Q53" i="11"/>
  <c r="R53" i="11"/>
  <c r="S53" i="11"/>
  <c r="T53" i="11"/>
  <c r="U53" i="11"/>
  <c r="V53" i="11"/>
  <c r="W53" i="11"/>
  <c r="X53" i="11"/>
  <c r="Y53" i="11"/>
  <c r="C54" i="11"/>
  <c r="D54" i="11"/>
  <c r="E54" i="11"/>
  <c r="F54" i="11"/>
  <c r="G54" i="11"/>
  <c r="H54" i="11"/>
  <c r="I54" i="11"/>
  <c r="K54" i="11"/>
  <c r="Z54" i="11" s="1"/>
  <c r="L54" i="11"/>
  <c r="AA54" i="11" s="1"/>
  <c r="M54" i="11"/>
  <c r="AB54" i="11" s="1"/>
  <c r="N54" i="11"/>
  <c r="AC54" i="11" s="1"/>
  <c r="O54" i="11"/>
  <c r="AD54" i="11" s="1"/>
  <c r="P54" i="11"/>
  <c r="Q54" i="11"/>
  <c r="R54" i="11"/>
  <c r="S54" i="11"/>
  <c r="T54" i="11"/>
  <c r="U54" i="11"/>
  <c r="V54" i="11"/>
  <c r="W54" i="11"/>
  <c r="X54" i="11"/>
  <c r="Y54" i="11"/>
  <c r="C55" i="11"/>
  <c r="D55" i="11"/>
  <c r="E55" i="11"/>
  <c r="F55" i="11"/>
  <c r="G55" i="11"/>
  <c r="H55" i="11"/>
  <c r="I55" i="11"/>
  <c r="K55" i="11"/>
  <c r="Z55" i="11" s="1"/>
  <c r="L55" i="11"/>
  <c r="AA55" i="11" s="1"/>
  <c r="M55" i="11"/>
  <c r="AB55" i="11" s="1"/>
  <c r="N55" i="11"/>
  <c r="AC55" i="11" s="1"/>
  <c r="O55" i="11"/>
  <c r="AD55" i="11" s="1"/>
  <c r="P55" i="11"/>
  <c r="Q55" i="11"/>
  <c r="R55" i="11"/>
  <c r="S55" i="11"/>
  <c r="T55" i="11"/>
  <c r="U55" i="11"/>
  <c r="V55" i="11"/>
  <c r="W55" i="11"/>
  <c r="X55" i="11"/>
  <c r="Y55" i="11"/>
  <c r="C56" i="11"/>
  <c r="D56" i="11"/>
  <c r="E56" i="11"/>
  <c r="F56" i="11"/>
  <c r="G56" i="11"/>
  <c r="H56" i="11"/>
  <c r="I56" i="11"/>
  <c r="K56" i="11"/>
  <c r="Z56" i="11" s="1"/>
  <c r="L56" i="11"/>
  <c r="AA56" i="11" s="1"/>
  <c r="M56" i="11"/>
  <c r="AB56" i="11" s="1"/>
  <c r="N56" i="11"/>
  <c r="AC56" i="11" s="1"/>
  <c r="O56" i="11"/>
  <c r="AD56" i="11" s="1"/>
  <c r="P56" i="11"/>
  <c r="Q56" i="11"/>
  <c r="R56" i="11"/>
  <c r="S56" i="11"/>
  <c r="T56" i="11"/>
  <c r="U56" i="11"/>
  <c r="V56" i="11"/>
  <c r="W56" i="11"/>
  <c r="X56" i="11"/>
  <c r="Y56" i="11"/>
  <c r="C57" i="11"/>
  <c r="D57" i="11"/>
  <c r="E57" i="11"/>
  <c r="F57" i="11"/>
  <c r="G57" i="11"/>
  <c r="H57" i="11"/>
  <c r="I57" i="11"/>
  <c r="K57" i="11"/>
  <c r="Z57" i="11" s="1"/>
  <c r="L57" i="11"/>
  <c r="AA57" i="11" s="1"/>
  <c r="M57" i="11"/>
  <c r="AB57" i="11" s="1"/>
  <c r="N57" i="11"/>
  <c r="O57" i="11"/>
  <c r="AD57" i="11" s="1"/>
  <c r="P57" i="11"/>
  <c r="Q57" i="11"/>
  <c r="R57" i="11"/>
  <c r="S57" i="11"/>
  <c r="T57" i="11"/>
  <c r="U57" i="11"/>
  <c r="V57" i="11"/>
  <c r="W57" i="11"/>
  <c r="X57" i="11"/>
  <c r="Y57" i="11"/>
  <c r="AC57" i="11"/>
  <c r="C58" i="11"/>
  <c r="D58" i="11"/>
  <c r="E58" i="11"/>
  <c r="F58" i="11"/>
  <c r="G58" i="11"/>
  <c r="H58" i="11"/>
  <c r="I58" i="11"/>
  <c r="K58" i="11"/>
  <c r="Z58" i="11" s="1"/>
  <c r="L58" i="11"/>
  <c r="AA58" i="11" s="1"/>
  <c r="M58" i="11"/>
  <c r="AB58" i="11" s="1"/>
  <c r="N58" i="11"/>
  <c r="AC58" i="11" s="1"/>
  <c r="O58" i="11"/>
  <c r="AD58" i="11" s="1"/>
  <c r="P58" i="11"/>
  <c r="Q58" i="11"/>
  <c r="R58" i="11"/>
  <c r="S58" i="11"/>
  <c r="T58" i="11"/>
  <c r="U58" i="11"/>
  <c r="V58" i="11"/>
  <c r="W58" i="11"/>
  <c r="X58" i="11"/>
  <c r="Y58" i="11"/>
  <c r="C59" i="11"/>
  <c r="D59" i="11"/>
  <c r="E59" i="11"/>
  <c r="F59" i="11"/>
  <c r="G59" i="11"/>
  <c r="H59" i="11"/>
  <c r="I59" i="11"/>
  <c r="K59" i="11"/>
  <c r="Z59" i="11" s="1"/>
  <c r="L59" i="11"/>
  <c r="AA59" i="11" s="1"/>
  <c r="M59" i="11"/>
  <c r="AB59" i="11" s="1"/>
  <c r="N59" i="11"/>
  <c r="AC59" i="11" s="1"/>
  <c r="O59" i="11"/>
  <c r="AD59" i="11" s="1"/>
  <c r="P59" i="11"/>
  <c r="Q59" i="11"/>
  <c r="R59" i="11"/>
  <c r="S59" i="11"/>
  <c r="T59" i="11"/>
  <c r="U59" i="11"/>
  <c r="V59" i="11"/>
  <c r="W59" i="11"/>
  <c r="X59" i="11"/>
  <c r="Y59" i="11"/>
  <c r="C60" i="11"/>
  <c r="D60" i="11"/>
  <c r="E60" i="11"/>
  <c r="F60" i="11"/>
  <c r="G60" i="11"/>
  <c r="H60" i="11"/>
  <c r="I60" i="11"/>
  <c r="K60" i="11"/>
  <c r="Z60" i="11" s="1"/>
  <c r="L60" i="11"/>
  <c r="AA60" i="11" s="1"/>
  <c r="M60" i="11"/>
  <c r="AB60" i="11" s="1"/>
  <c r="N60" i="11"/>
  <c r="AC60" i="11" s="1"/>
  <c r="O60" i="11"/>
  <c r="AD60" i="11" s="1"/>
  <c r="P60" i="11"/>
  <c r="Q60" i="11"/>
  <c r="R60" i="11"/>
  <c r="S60" i="11"/>
  <c r="T60" i="11"/>
  <c r="U60" i="11"/>
  <c r="V60" i="11"/>
  <c r="W60" i="11"/>
  <c r="X60" i="11"/>
  <c r="Y60" i="11"/>
  <c r="C61" i="11"/>
  <c r="D61" i="11"/>
  <c r="E61" i="11"/>
  <c r="F61" i="11"/>
  <c r="G61" i="11"/>
  <c r="H61" i="11"/>
  <c r="I61" i="11"/>
  <c r="K61" i="11"/>
  <c r="Z61" i="11" s="1"/>
  <c r="L61" i="11"/>
  <c r="AA61" i="11" s="1"/>
  <c r="M61" i="11"/>
  <c r="AB61" i="11" s="1"/>
  <c r="N61" i="11"/>
  <c r="AC61" i="11" s="1"/>
  <c r="O61" i="11"/>
  <c r="AD61" i="11" s="1"/>
  <c r="P61" i="11"/>
  <c r="Q61" i="11"/>
  <c r="R61" i="11"/>
  <c r="S61" i="11"/>
  <c r="T61" i="11"/>
  <c r="U61" i="11"/>
  <c r="V61" i="11"/>
  <c r="W61" i="11"/>
  <c r="X61" i="11"/>
  <c r="Y61" i="11"/>
  <c r="C62" i="11"/>
  <c r="D62" i="11"/>
  <c r="E62" i="11"/>
  <c r="F62" i="11"/>
  <c r="G62" i="11"/>
  <c r="H62" i="11"/>
  <c r="I62" i="11"/>
  <c r="K62" i="11"/>
  <c r="Z62" i="11" s="1"/>
  <c r="L62" i="11"/>
  <c r="AA62" i="11" s="1"/>
  <c r="M62" i="11"/>
  <c r="AB62" i="11" s="1"/>
  <c r="N62" i="11"/>
  <c r="AC62" i="11" s="1"/>
  <c r="O62" i="11"/>
  <c r="AD62" i="11" s="1"/>
  <c r="P62" i="11"/>
  <c r="Q62" i="11"/>
  <c r="R62" i="11"/>
  <c r="S62" i="11"/>
  <c r="T62" i="11"/>
  <c r="U62" i="11"/>
  <c r="V62" i="11"/>
  <c r="W62" i="11"/>
  <c r="X62" i="11"/>
  <c r="Y62" i="11"/>
  <c r="C63" i="11"/>
  <c r="D63" i="11"/>
  <c r="E63" i="11"/>
  <c r="F63" i="11"/>
  <c r="G63" i="11"/>
  <c r="H63" i="11"/>
  <c r="I63" i="11"/>
  <c r="K63" i="11"/>
  <c r="Z63" i="11" s="1"/>
  <c r="L63" i="11"/>
  <c r="AA63" i="11" s="1"/>
  <c r="M63" i="11"/>
  <c r="AB63" i="11" s="1"/>
  <c r="N63" i="11"/>
  <c r="AC63" i="11" s="1"/>
  <c r="O63" i="11"/>
  <c r="AD63" i="11" s="1"/>
  <c r="P63" i="11"/>
  <c r="Q63" i="11"/>
  <c r="R63" i="11"/>
  <c r="S63" i="11"/>
  <c r="T63" i="11"/>
  <c r="U63" i="11"/>
  <c r="V63" i="11"/>
  <c r="W63" i="11"/>
  <c r="X63" i="11"/>
  <c r="Y63" i="11"/>
  <c r="C64" i="11"/>
  <c r="D64" i="11"/>
  <c r="E64" i="11"/>
  <c r="F64" i="11"/>
  <c r="G64" i="11"/>
  <c r="H64" i="11"/>
  <c r="I64" i="11"/>
  <c r="K64" i="11"/>
  <c r="Z64" i="11" s="1"/>
  <c r="L64" i="11"/>
  <c r="AA64" i="11" s="1"/>
  <c r="M64" i="11"/>
  <c r="AB64" i="11" s="1"/>
  <c r="N64" i="11"/>
  <c r="AC64" i="11" s="1"/>
  <c r="O64" i="11"/>
  <c r="AD64" i="11" s="1"/>
  <c r="P64" i="11"/>
  <c r="Q64" i="11"/>
  <c r="R64" i="11"/>
  <c r="S64" i="11"/>
  <c r="T64" i="11"/>
  <c r="U64" i="11"/>
  <c r="V64" i="11"/>
  <c r="W64" i="11"/>
  <c r="X64" i="11"/>
  <c r="Y64" i="11"/>
  <c r="C65" i="11"/>
  <c r="D65" i="11"/>
  <c r="E65" i="11"/>
  <c r="F65" i="11"/>
  <c r="G65" i="11"/>
  <c r="H65" i="11"/>
  <c r="I65" i="11"/>
  <c r="K65" i="11"/>
  <c r="Z65" i="11" s="1"/>
  <c r="L65" i="11"/>
  <c r="AA65" i="11" s="1"/>
  <c r="M65" i="11"/>
  <c r="AB65" i="11" s="1"/>
  <c r="N65" i="11"/>
  <c r="AC65" i="11" s="1"/>
  <c r="O65" i="11"/>
  <c r="AD65" i="11" s="1"/>
  <c r="P65" i="11"/>
  <c r="Q65" i="11"/>
  <c r="R65" i="11"/>
  <c r="S65" i="11"/>
  <c r="T65" i="11"/>
  <c r="U65" i="11"/>
  <c r="V65" i="11"/>
  <c r="W65" i="11"/>
  <c r="X65" i="11"/>
  <c r="Y65" i="11"/>
  <c r="C66" i="11"/>
  <c r="D66" i="11"/>
  <c r="E66" i="11"/>
  <c r="F66" i="11"/>
  <c r="G66" i="11"/>
  <c r="H66" i="11"/>
  <c r="I66" i="11"/>
  <c r="K66" i="11"/>
  <c r="Z66" i="11" s="1"/>
  <c r="L66" i="11"/>
  <c r="AA66" i="11" s="1"/>
  <c r="M66" i="11"/>
  <c r="N66" i="11"/>
  <c r="AC66" i="11" s="1"/>
  <c r="O66" i="11"/>
  <c r="AD66" i="11" s="1"/>
  <c r="P66" i="11"/>
  <c r="Q66" i="11"/>
  <c r="R66" i="11"/>
  <c r="S66" i="11"/>
  <c r="T66" i="11"/>
  <c r="U66" i="11"/>
  <c r="V66" i="11"/>
  <c r="W66" i="11"/>
  <c r="X66" i="11"/>
  <c r="Y66" i="11"/>
  <c r="AB66" i="11"/>
  <c r="C44" i="10"/>
  <c r="D44" i="10"/>
  <c r="E44" i="10"/>
  <c r="F44" i="10"/>
  <c r="G44" i="10"/>
  <c r="H44" i="10"/>
  <c r="I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C45" i="10"/>
  <c r="D45" i="10"/>
  <c r="E45" i="10"/>
  <c r="F45" i="10"/>
  <c r="G45" i="10"/>
  <c r="H45" i="10"/>
  <c r="I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C46" i="10"/>
  <c r="D46" i="10"/>
  <c r="E46" i="10"/>
  <c r="F46" i="10"/>
  <c r="G46" i="10"/>
  <c r="H46" i="10"/>
  <c r="I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C47" i="10"/>
  <c r="D47" i="10"/>
  <c r="E47" i="10"/>
  <c r="F47" i="10"/>
  <c r="G47" i="10"/>
  <c r="H47" i="10"/>
  <c r="I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C48" i="10"/>
  <c r="D48" i="10"/>
  <c r="E48" i="10"/>
  <c r="F48" i="10"/>
  <c r="G48" i="10"/>
  <c r="H48" i="10"/>
  <c r="I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C49" i="10"/>
  <c r="D49" i="10"/>
  <c r="E49" i="10"/>
  <c r="F49" i="10"/>
  <c r="G49" i="10"/>
  <c r="H49" i="10"/>
  <c r="I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C50" i="10"/>
  <c r="D50" i="10"/>
  <c r="E50" i="10"/>
  <c r="F50" i="10"/>
  <c r="G50" i="10"/>
  <c r="H50" i="10"/>
  <c r="I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C51" i="10"/>
  <c r="D51" i="10"/>
  <c r="E51" i="10"/>
  <c r="F51" i="10"/>
  <c r="G51" i="10"/>
  <c r="H51" i="10"/>
  <c r="I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C52" i="10"/>
  <c r="D52" i="10"/>
  <c r="E52" i="10"/>
  <c r="F52" i="10"/>
  <c r="G52" i="10"/>
  <c r="H52" i="10"/>
  <c r="I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C53" i="10"/>
  <c r="D53" i="10"/>
  <c r="E53" i="10"/>
  <c r="F53" i="10"/>
  <c r="G53" i="10"/>
  <c r="H53" i="10"/>
  <c r="I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C54" i="10"/>
  <c r="D54" i="10"/>
  <c r="E54" i="10"/>
  <c r="F54" i="10"/>
  <c r="G54" i="10"/>
  <c r="H54" i="10"/>
  <c r="I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C55" i="10"/>
  <c r="D55" i="10"/>
  <c r="E55" i="10"/>
  <c r="F55" i="10"/>
  <c r="G55" i="10"/>
  <c r="H55" i="10"/>
  <c r="I55" i="10"/>
  <c r="K55" i="10"/>
  <c r="L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Y55" i="10"/>
  <c r="C56" i="10"/>
  <c r="D56" i="10"/>
  <c r="E56" i="10"/>
  <c r="F56" i="10"/>
  <c r="G56" i="10"/>
  <c r="H56" i="10"/>
  <c r="I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C57" i="10"/>
  <c r="D57" i="10"/>
  <c r="E57" i="10"/>
  <c r="F57" i="10"/>
  <c r="G57" i="10"/>
  <c r="H57" i="10"/>
  <c r="I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C58" i="10"/>
  <c r="D58" i="10"/>
  <c r="E58" i="10"/>
  <c r="F58" i="10"/>
  <c r="G58" i="10"/>
  <c r="H58" i="10"/>
  <c r="I58" i="10"/>
  <c r="K58" i="10"/>
  <c r="L58" i="10"/>
  <c r="M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C59" i="10"/>
  <c r="D59" i="10"/>
  <c r="E59" i="10"/>
  <c r="F59" i="10"/>
  <c r="G59" i="10"/>
  <c r="H59" i="10"/>
  <c r="I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C60" i="10"/>
  <c r="D60" i="10"/>
  <c r="E60" i="10"/>
  <c r="F60" i="10"/>
  <c r="G60" i="10"/>
  <c r="H60" i="10"/>
  <c r="I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C61" i="10"/>
  <c r="D61" i="10"/>
  <c r="E61" i="10"/>
  <c r="F61" i="10"/>
  <c r="G61" i="10"/>
  <c r="H61" i="10"/>
  <c r="I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C62" i="10"/>
  <c r="D62" i="10"/>
  <c r="E62" i="10"/>
  <c r="F62" i="10"/>
  <c r="G62" i="10"/>
  <c r="H62" i="10"/>
  <c r="I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C63" i="10"/>
  <c r="D63" i="10"/>
  <c r="E63" i="10"/>
  <c r="F63" i="10"/>
  <c r="G63" i="10"/>
  <c r="H63" i="10"/>
  <c r="I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C64" i="10"/>
  <c r="D64" i="10"/>
  <c r="E64" i="10"/>
  <c r="F64" i="10"/>
  <c r="G64" i="10"/>
  <c r="H64" i="10"/>
  <c r="I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C65" i="10"/>
  <c r="D65" i="10"/>
  <c r="E65" i="10"/>
  <c r="F65" i="10"/>
  <c r="G65" i="10"/>
  <c r="H65" i="10"/>
  <c r="I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C66" i="10"/>
  <c r="D66" i="10"/>
  <c r="E66" i="10"/>
  <c r="F66" i="10"/>
  <c r="G66" i="10"/>
  <c r="H66" i="10"/>
  <c r="I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C66" i="9"/>
  <c r="D66" i="9"/>
  <c r="E66" i="9"/>
  <c r="F66" i="9"/>
  <c r="G66" i="9"/>
  <c r="H66" i="9"/>
  <c r="I66" i="9"/>
  <c r="K66" i="9"/>
  <c r="L66" i="9"/>
  <c r="M66" i="9"/>
  <c r="N66" i="9"/>
  <c r="O66" i="9"/>
  <c r="P66" i="9"/>
  <c r="Q66" i="9"/>
  <c r="R66" i="9"/>
  <c r="C44" i="9"/>
  <c r="D44" i="9"/>
  <c r="E44" i="9"/>
  <c r="F44" i="9"/>
  <c r="G44" i="9"/>
  <c r="H44" i="9"/>
  <c r="I44" i="9"/>
  <c r="K44" i="9"/>
  <c r="L44" i="9"/>
  <c r="M44" i="9"/>
  <c r="N44" i="9"/>
  <c r="O44" i="9"/>
  <c r="P44" i="9"/>
  <c r="Q44" i="9"/>
  <c r="R44" i="9"/>
  <c r="C45" i="9"/>
  <c r="D45" i="9"/>
  <c r="E45" i="9"/>
  <c r="F45" i="9"/>
  <c r="G45" i="9"/>
  <c r="H45" i="9"/>
  <c r="I45" i="9"/>
  <c r="K45" i="9"/>
  <c r="L45" i="9"/>
  <c r="M45" i="9"/>
  <c r="N45" i="9"/>
  <c r="O45" i="9"/>
  <c r="P45" i="9"/>
  <c r="Q45" i="9"/>
  <c r="R45" i="9"/>
  <c r="C46" i="9"/>
  <c r="D46" i="9"/>
  <c r="E46" i="9"/>
  <c r="F46" i="9"/>
  <c r="G46" i="9"/>
  <c r="H46" i="9"/>
  <c r="I46" i="9"/>
  <c r="K46" i="9"/>
  <c r="L46" i="9"/>
  <c r="M46" i="9"/>
  <c r="N46" i="9"/>
  <c r="O46" i="9"/>
  <c r="P46" i="9"/>
  <c r="Q46" i="9"/>
  <c r="R46" i="9"/>
  <c r="C47" i="9"/>
  <c r="D47" i="9"/>
  <c r="E47" i="9"/>
  <c r="F47" i="9"/>
  <c r="G47" i="9"/>
  <c r="H47" i="9"/>
  <c r="I47" i="9"/>
  <c r="K47" i="9"/>
  <c r="L47" i="9"/>
  <c r="M47" i="9"/>
  <c r="N47" i="9"/>
  <c r="O47" i="9"/>
  <c r="P47" i="9"/>
  <c r="Q47" i="9"/>
  <c r="R47" i="9"/>
  <c r="C48" i="9"/>
  <c r="D48" i="9"/>
  <c r="E48" i="9"/>
  <c r="F48" i="9"/>
  <c r="G48" i="9"/>
  <c r="H48" i="9"/>
  <c r="I48" i="9"/>
  <c r="K48" i="9"/>
  <c r="L48" i="9"/>
  <c r="M48" i="9"/>
  <c r="N48" i="9"/>
  <c r="O48" i="9"/>
  <c r="P48" i="9"/>
  <c r="Q48" i="9"/>
  <c r="R48" i="9"/>
  <c r="C49" i="9"/>
  <c r="D49" i="9"/>
  <c r="E49" i="9"/>
  <c r="F49" i="9"/>
  <c r="G49" i="9"/>
  <c r="H49" i="9"/>
  <c r="I49" i="9"/>
  <c r="K49" i="9"/>
  <c r="L49" i="9"/>
  <c r="M49" i="9"/>
  <c r="N49" i="9"/>
  <c r="O49" i="9"/>
  <c r="P49" i="9"/>
  <c r="Q49" i="9"/>
  <c r="R49" i="9"/>
  <c r="C50" i="9"/>
  <c r="D50" i="9"/>
  <c r="E50" i="9"/>
  <c r="F50" i="9"/>
  <c r="G50" i="9"/>
  <c r="H50" i="9"/>
  <c r="I50" i="9"/>
  <c r="K50" i="9"/>
  <c r="L50" i="9"/>
  <c r="M50" i="9"/>
  <c r="N50" i="9"/>
  <c r="O50" i="9"/>
  <c r="P50" i="9"/>
  <c r="Q50" i="9"/>
  <c r="R50" i="9"/>
  <c r="C51" i="9"/>
  <c r="D51" i="9"/>
  <c r="E51" i="9"/>
  <c r="F51" i="9"/>
  <c r="G51" i="9"/>
  <c r="H51" i="9"/>
  <c r="I51" i="9"/>
  <c r="K51" i="9"/>
  <c r="L51" i="9"/>
  <c r="M51" i="9"/>
  <c r="N51" i="9"/>
  <c r="O51" i="9"/>
  <c r="P51" i="9"/>
  <c r="Q51" i="9"/>
  <c r="R51" i="9"/>
  <c r="C52" i="9"/>
  <c r="D52" i="9"/>
  <c r="E52" i="9"/>
  <c r="F52" i="9"/>
  <c r="G52" i="9"/>
  <c r="H52" i="9"/>
  <c r="I52" i="9"/>
  <c r="K52" i="9"/>
  <c r="L52" i="9"/>
  <c r="M52" i="9"/>
  <c r="N52" i="9"/>
  <c r="O52" i="9"/>
  <c r="P52" i="9"/>
  <c r="Q52" i="9"/>
  <c r="R52" i="9"/>
  <c r="C53" i="9"/>
  <c r="D53" i="9"/>
  <c r="E53" i="9"/>
  <c r="F53" i="9"/>
  <c r="G53" i="9"/>
  <c r="H53" i="9"/>
  <c r="I53" i="9"/>
  <c r="K53" i="9"/>
  <c r="L53" i="9"/>
  <c r="M53" i="9"/>
  <c r="N53" i="9"/>
  <c r="O53" i="9"/>
  <c r="P53" i="9"/>
  <c r="Q53" i="9"/>
  <c r="R53" i="9"/>
  <c r="C54" i="9"/>
  <c r="D54" i="9"/>
  <c r="E54" i="9"/>
  <c r="F54" i="9"/>
  <c r="G54" i="9"/>
  <c r="H54" i="9"/>
  <c r="I54" i="9"/>
  <c r="K54" i="9"/>
  <c r="L54" i="9"/>
  <c r="M54" i="9"/>
  <c r="N54" i="9"/>
  <c r="O54" i="9"/>
  <c r="P54" i="9"/>
  <c r="Q54" i="9"/>
  <c r="R54" i="9"/>
  <c r="C55" i="9"/>
  <c r="D55" i="9"/>
  <c r="E55" i="9"/>
  <c r="F55" i="9"/>
  <c r="G55" i="9"/>
  <c r="H55" i="9"/>
  <c r="I55" i="9"/>
  <c r="K55" i="9"/>
  <c r="L55" i="9"/>
  <c r="M55" i="9"/>
  <c r="N55" i="9"/>
  <c r="O55" i="9"/>
  <c r="P55" i="9"/>
  <c r="Q55" i="9"/>
  <c r="R55" i="9"/>
  <c r="C56" i="9"/>
  <c r="D56" i="9"/>
  <c r="E56" i="9"/>
  <c r="F56" i="9"/>
  <c r="G56" i="9"/>
  <c r="H56" i="9"/>
  <c r="I56" i="9"/>
  <c r="K56" i="9"/>
  <c r="L56" i="9"/>
  <c r="M56" i="9"/>
  <c r="N56" i="9"/>
  <c r="O56" i="9"/>
  <c r="P56" i="9"/>
  <c r="Q56" i="9"/>
  <c r="R56" i="9"/>
  <c r="C57" i="9"/>
  <c r="D57" i="9"/>
  <c r="E57" i="9"/>
  <c r="F57" i="9"/>
  <c r="G57" i="9"/>
  <c r="H57" i="9"/>
  <c r="I57" i="9"/>
  <c r="K57" i="9"/>
  <c r="L57" i="9"/>
  <c r="M57" i="9"/>
  <c r="N57" i="9"/>
  <c r="O57" i="9"/>
  <c r="P57" i="9"/>
  <c r="Q57" i="9"/>
  <c r="R57" i="9"/>
  <c r="C58" i="9"/>
  <c r="D58" i="9"/>
  <c r="E58" i="9"/>
  <c r="F58" i="9"/>
  <c r="G58" i="9"/>
  <c r="H58" i="9"/>
  <c r="I58" i="9"/>
  <c r="K58" i="9"/>
  <c r="L58" i="9"/>
  <c r="M58" i="9"/>
  <c r="N58" i="9"/>
  <c r="O58" i="9"/>
  <c r="P58" i="9"/>
  <c r="Q58" i="9"/>
  <c r="R58" i="9"/>
  <c r="C59" i="9"/>
  <c r="D59" i="9"/>
  <c r="E59" i="9"/>
  <c r="F59" i="9"/>
  <c r="G59" i="9"/>
  <c r="H59" i="9"/>
  <c r="I59" i="9"/>
  <c r="K59" i="9"/>
  <c r="L59" i="9"/>
  <c r="M59" i="9"/>
  <c r="N59" i="9"/>
  <c r="O59" i="9"/>
  <c r="P59" i="9"/>
  <c r="Q59" i="9"/>
  <c r="R59" i="9"/>
  <c r="C60" i="9"/>
  <c r="D60" i="9"/>
  <c r="E60" i="9"/>
  <c r="F60" i="9"/>
  <c r="G60" i="9"/>
  <c r="H60" i="9"/>
  <c r="I60" i="9"/>
  <c r="K60" i="9"/>
  <c r="L60" i="9"/>
  <c r="M60" i="9"/>
  <c r="N60" i="9"/>
  <c r="O60" i="9"/>
  <c r="P60" i="9"/>
  <c r="Q60" i="9"/>
  <c r="R60" i="9"/>
  <c r="C61" i="9"/>
  <c r="D61" i="9"/>
  <c r="E61" i="9"/>
  <c r="F61" i="9"/>
  <c r="G61" i="9"/>
  <c r="H61" i="9"/>
  <c r="I61" i="9"/>
  <c r="K61" i="9"/>
  <c r="L61" i="9"/>
  <c r="M61" i="9"/>
  <c r="N61" i="9"/>
  <c r="O61" i="9"/>
  <c r="P61" i="9"/>
  <c r="Q61" i="9"/>
  <c r="R61" i="9"/>
  <c r="C62" i="9"/>
  <c r="D62" i="9"/>
  <c r="E62" i="9"/>
  <c r="F62" i="9"/>
  <c r="G62" i="9"/>
  <c r="H62" i="9"/>
  <c r="I62" i="9"/>
  <c r="K62" i="9"/>
  <c r="L62" i="9"/>
  <c r="M62" i="9"/>
  <c r="N62" i="9"/>
  <c r="O62" i="9"/>
  <c r="P62" i="9"/>
  <c r="Q62" i="9"/>
  <c r="R62" i="9"/>
  <c r="C63" i="9"/>
  <c r="D63" i="9"/>
  <c r="E63" i="9"/>
  <c r="F63" i="9"/>
  <c r="G63" i="9"/>
  <c r="H63" i="9"/>
  <c r="I63" i="9"/>
  <c r="K63" i="9"/>
  <c r="L63" i="9"/>
  <c r="M63" i="9"/>
  <c r="N63" i="9"/>
  <c r="O63" i="9"/>
  <c r="P63" i="9"/>
  <c r="Q63" i="9"/>
  <c r="R63" i="9"/>
  <c r="C64" i="9"/>
  <c r="D64" i="9"/>
  <c r="E64" i="9"/>
  <c r="F64" i="9"/>
  <c r="G64" i="9"/>
  <c r="H64" i="9"/>
  <c r="I64" i="9"/>
  <c r="K64" i="9"/>
  <c r="L64" i="9"/>
  <c r="M64" i="9"/>
  <c r="N64" i="9"/>
  <c r="O64" i="9"/>
  <c r="P64" i="9"/>
  <c r="Q64" i="9"/>
  <c r="R64" i="9"/>
  <c r="C65" i="9"/>
  <c r="D65" i="9"/>
  <c r="E65" i="9"/>
  <c r="F65" i="9"/>
  <c r="G65" i="9"/>
  <c r="H65" i="9"/>
  <c r="I65" i="9"/>
  <c r="K65" i="9"/>
  <c r="L65" i="9"/>
  <c r="M65" i="9"/>
  <c r="N65" i="9"/>
  <c r="O65" i="9"/>
  <c r="P65" i="9"/>
  <c r="Q65" i="9"/>
  <c r="R65" i="9"/>
  <c r="C43" i="2"/>
  <c r="D43" i="2"/>
  <c r="E43" i="2"/>
  <c r="F43" i="2"/>
  <c r="G43" i="2"/>
  <c r="H43" i="2"/>
  <c r="I43" i="2"/>
  <c r="K43" i="2"/>
  <c r="L43" i="2"/>
  <c r="M43" i="2"/>
  <c r="N43" i="2"/>
  <c r="O43" i="2"/>
  <c r="C44" i="2"/>
  <c r="D44" i="2"/>
  <c r="E44" i="2"/>
  <c r="F44" i="2"/>
  <c r="G44" i="2"/>
  <c r="H44" i="2"/>
  <c r="I44" i="2"/>
  <c r="K44" i="2"/>
  <c r="L44" i="2"/>
  <c r="M44" i="2"/>
  <c r="N44" i="2"/>
  <c r="O44" i="2"/>
  <c r="C45" i="2"/>
  <c r="D45" i="2"/>
  <c r="E45" i="2"/>
  <c r="F45" i="2"/>
  <c r="G45" i="2"/>
  <c r="H45" i="2"/>
  <c r="I45" i="2"/>
  <c r="K45" i="2"/>
  <c r="L45" i="2"/>
  <c r="M45" i="2"/>
  <c r="N45" i="2"/>
  <c r="O45" i="2"/>
  <c r="C46" i="2"/>
  <c r="D46" i="2"/>
  <c r="E46" i="2"/>
  <c r="F46" i="2"/>
  <c r="G46" i="2"/>
  <c r="H46" i="2"/>
  <c r="I46" i="2"/>
  <c r="K46" i="2"/>
  <c r="L46" i="2"/>
  <c r="M46" i="2"/>
  <c r="N46" i="2"/>
  <c r="O46" i="2"/>
  <c r="C47" i="2"/>
  <c r="D47" i="2"/>
  <c r="E47" i="2"/>
  <c r="F47" i="2"/>
  <c r="G47" i="2"/>
  <c r="H47" i="2"/>
  <c r="I47" i="2"/>
  <c r="K47" i="2"/>
  <c r="L47" i="2"/>
  <c r="M47" i="2"/>
  <c r="N47" i="2"/>
  <c r="O47" i="2"/>
  <c r="C48" i="2"/>
  <c r="D48" i="2"/>
  <c r="E48" i="2"/>
  <c r="F48" i="2"/>
  <c r="G48" i="2"/>
  <c r="H48" i="2"/>
  <c r="I48" i="2"/>
  <c r="K48" i="2"/>
  <c r="L48" i="2"/>
  <c r="M48" i="2"/>
  <c r="N48" i="2"/>
  <c r="O48" i="2"/>
  <c r="C49" i="2"/>
  <c r="D49" i="2"/>
  <c r="E49" i="2"/>
  <c r="F49" i="2"/>
  <c r="G49" i="2"/>
  <c r="H49" i="2"/>
  <c r="I49" i="2"/>
  <c r="K49" i="2"/>
  <c r="L49" i="2"/>
  <c r="M49" i="2"/>
  <c r="N49" i="2"/>
  <c r="O49" i="2"/>
  <c r="C50" i="2"/>
  <c r="D50" i="2"/>
  <c r="E50" i="2"/>
  <c r="F50" i="2"/>
  <c r="G50" i="2"/>
  <c r="H50" i="2"/>
  <c r="I50" i="2"/>
  <c r="K50" i="2"/>
  <c r="L50" i="2"/>
  <c r="M50" i="2"/>
  <c r="N50" i="2"/>
  <c r="O50" i="2"/>
  <c r="C51" i="2"/>
  <c r="D51" i="2"/>
  <c r="E51" i="2"/>
  <c r="F51" i="2"/>
  <c r="G51" i="2"/>
  <c r="H51" i="2"/>
  <c r="I51" i="2"/>
  <c r="K51" i="2"/>
  <c r="L51" i="2"/>
  <c r="M51" i="2"/>
  <c r="N51" i="2"/>
  <c r="O51" i="2"/>
  <c r="C52" i="2"/>
  <c r="D52" i="2"/>
  <c r="E52" i="2"/>
  <c r="F52" i="2"/>
  <c r="G52" i="2"/>
  <c r="H52" i="2"/>
  <c r="I52" i="2"/>
  <c r="K52" i="2"/>
  <c r="L52" i="2"/>
  <c r="M52" i="2"/>
  <c r="N52" i="2"/>
  <c r="O52" i="2"/>
  <c r="C53" i="2"/>
  <c r="D53" i="2"/>
  <c r="E53" i="2"/>
  <c r="F53" i="2"/>
  <c r="G53" i="2"/>
  <c r="H53" i="2"/>
  <c r="I53" i="2"/>
  <c r="K53" i="2"/>
  <c r="L53" i="2"/>
  <c r="M53" i="2"/>
  <c r="N53" i="2"/>
  <c r="O53" i="2"/>
  <c r="C54" i="2"/>
  <c r="D54" i="2"/>
  <c r="E54" i="2"/>
  <c r="F54" i="2"/>
  <c r="G54" i="2"/>
  <c r="H54" i="2"/>
  <c r="I54" i="2"/>
  <c r="K54" i="2"/>
  <c r="L54" i="2"/>
  <c r="M54" i="2"/>
  <c r="N54" i="2"/>
  <c r="O54" i="2"/>
  <c r="C55" i="2"/>
  <c r="D55" i="2"/>
  <c r="E55" i="2"/>
  <c r="F55" i="2"/>
  <c r="G55" i="2"/>
  <c r="H55" i="2"/>
  <c r="I55" i="2"/>
  <c r="K55" i="2"/>
  <c r="L55" i="2"/>
  <c r="M55" i="2"/>
  <c r="N55" i="2"/>
  <c r="O55" i="2"/>
  <c r="C56" i="2"/>
  <c r="D56" i="2"/>
  <c r="E56" i="2"/>
  <c r="F56" i="2"/>
  <c r="G56" i="2"/>
  <c r="H56" i="2"/>
  <c r="I56" i="2"/>
  <c r="K56" i="2"/>
  <c r="L56" i="2"/>
  <c r="M56" i="2"/>
  <c r="N56" i="2"/>
  <c r="O56" i="2"/>
  <c r="C57" i="2"/>
  <c r="D57" i="2"/>
  <c r="E57" i="2"/>
  <c r="F57" i="2"/>
  <c r="G57" i="2"/>
  <c r="H57" i="2"/>
  <c r="I57" i="2"/>
  <c r="K57" i="2"/>
  <c r="L57" i="2"/>
  <c r="M57" i="2"/>
  <c r="N57" i="2"/>
  <c r="O57" i="2"/>
  <c r="C58" i="2"/>
  <c r="D58" i="2"/>
  <c r="E58" i="2"/>
  <c r="F58" i="2"/>
  <c r="G58" i="2"/>
  <c r="H58" i="2"/>
  <c r="I58" i="2"/>
  <c r="K58" i="2"/>
  <c r="L58" i="2"/>
  <c r="M58" i="2"/>
  <c r="N58" i="2"/>
  <c r="O58" i="2"/>
  <c r="C59" i="2"/>
  <c r="D59" i="2"/>
  <c r="E59" i="2"/>
  <c r="F59" i="2"/>
  <c r="G59" i="2"/>
  <c r="H59" i="2"/>
  <c r="I59" i="2"/>
  <c r="K59" i="2"/>
  <c r="L59" i="2"/>
  <c r="M59" i="2"/>
  <c r="N59" i="2"/>
  <c r="O59" i="2"/>
  <c r="C60" i="2"/>
  <c r="D60" i="2"/>
  <c r="E60" i="2"/>
  <c r="F60" i="2"/>
  <c r="G60" i="2"/>
  <c r="H60" i="2"/>
  <c r="I60" i="2"/>
  <c r="K60" i="2"/>
  <c r="L60" i="2"/>
  <c r="M60" i="2"/>
  <c r="N60" i="2"/>
  <c r="O60" i="2"/>
  <c r="C61" i="2"/>
  <c r="D61" i="2"/>
  <c r="E61" i="2"/>
  <c r="F61" i="2"/>
  <c r="G61" i="2"/>
  <c r="H61" i="2"/>
  <c r="I61" i="2"/>
  <c r="K61" i="2"/>
  <c r="L61" i="2"/>
  <c r="M61" i="2"/>
  <c r="N61" i="2"/>
  <c r="O61" i="2"/>
  <c r="C62" i="2"/>
  <c r="D62" i="2"/>
  <c r="E62" i="2"/>
  <c r="F62" i="2"/>
  <c r="G62" i="2"/>
  <c r="H62" i="2"/>
  <c r="I62" i="2"/>
  <c r="K62" i="2"/>
  <c r="L62" i="2"/>
  <c r="M62" i="2"/>
  <c r="N62" i="2"/>
  <c r="O62" i="2"/>
  <c r="C63" i="2"/>
  <c r="D63" i="2"/>
  <c r="E63" i="2"/>
  <c r="F63" i="2"/>
  <c r="G63" i="2"/>
  <c r="H63" i="2"/>
  <c r="I63" i="2"/>
  <c r="K63" i="2"/>
  <c r="L63" i="2"/>
  <c r="M63" i="2"/>
  <c r="N63" i="2"/>
  <c r="O63" i="2"/>
  <c r="C64" i="2"/>
  <c r="D64" i="2"/>
  <c r="E64" i="2"/>
  <c r="F64" i="2"/>
  <c r="G64" i="2"/>
  <c r="H64" i="2"/>
  <c r="I64" i="2"/>
  <c r="K64" i="2"/>
  <c r="L64" i="2"/>
  <c r="M64" i="2"/>
  <c r="N64" i="2"/>
  <c r="O64" i="2"/>
  <c r="C65" i="2"/>
  <c r="D65" i="2"/>
  <c r="E65" i="2"/>
  <c r="F65" i="2"/>
  <c r="G65" i="2"/>
  <c r="H65" i="2"/>
  <c r="I65" i="2"/>
  <c r="K65" i="2"/>
  <c r="L65" i="2"/>
  <c r="M65" i="2"/>
  <c r="N65" i="2"/>
  <c r="O65" i="2"/>
  <c r="C43" i="1"/>
  <c r="D43" i="1"/>
  <c r="E43" i="1"/>
  <c r="F43" i="1"/>
  <c r="G43" i="1"/>
  <c r="H43" i="1"/>
  <c r="I43" i="1"/>
  <c r="K43" i="1"/>
  <c r="L43" i="1"/>
  <c r="M43" i="1"/>
  <c r="N43" i="1"/>
  <c r="O43" i="1"/>
  <c r="C44" i="1"/>
  <c r="D44" i="1"/>
  <c r="E44" i="1"/>
  <c r="F44" i="1"/>
  <c r="G44" i="1"/>
  <c r="H44" i="1"/>
  <c r="I44" i="1"/>
  <c r="K44" i="1"/>
  <c r="L44" i="1"/>
  <c r="M44" i="1"/>
  <c r="N44" i="1"/>
  <c r="O44" i="1"/>
  <c r="C45" i="1"/>
  <c r="D45" i="1"/>
  <c r="E45" i="1"/>
  <c r="F45" i="1"/>
  <c r="G45" i="1"/>
  <c r="H45" i="1"/>
  <c r="I45" i="1"/>
  <c r="K45" i="1"/>
  <c r="L45" i="1"/>
  <c r="M45" i="1"/>
  <c r="N45" i="1"/>
  <c r="O45" i="1"/>
  <c r="C46" i="1"/>
  <c r="D46" i="1"/>
  <c r="E46" i="1"/>
  <c r="F46" i="1"/>
  <c r="G46" i="1"/>
  <c r="H46" i="1"/>
  <c r="I46" i="1"/>
  <c r="K46" i="1"/>
  <c r="L46" i="1"/>
  <c r="M46" i="1"/>
  <c r="N46" i="1"/>
  <c r="O46" i="1"/>
  <c r="C47" i="1"/>
  <c r="D47" i="1"/>
  <c r="E47" i="1"/>
  <c r="F47" i="1"/>
  <c r="G47" i="1"/>
  <c r="H47" i="1"/>
  <c r="I47" i="1"/>
  <c r="K47" i="1"/>
  <c r="L47" i="1"/>
  <c r="M47" i="1"/>
  <c r="N47" i="1"/>
  <c r="O47" i="1"/>
  <c r="C48" i="1"/>
  <c r="D48" i="1"/>
  <c r="E48" i="1"/>
  <c r="F48" i="1"/>
  <c r="G48" i="1"/>
  <c r="H48" i="1"/>
  <c r="I48" i="1"/>
  <c r="K48" i="1"/>
  <c r="L48" i="1"/>
  <c r="M48" i="1"/>
  <c r="N48" i="1"/>
  <c r="O48" i="1"/>
  <c r="C49" i="1"/>
  <c r="D49" i="1"/>
  <c r="E49" i="1"/>
  <c r="F49" i="1"/>
  <c r="G49" i="1"/>
  <c r="H49" i="1"/>
  <c r="I49" i="1"/>
  <c r="K49" i="1"/>
  <c r="L49" i="1"/>
  <c r="M49" i="1"/>
  <c r="N49" i="1"/>
  <c r="O49" i="1"/>
  <c r="C50" i="1"/>
  <c r="D50" i="1"/>
  <c r="E50" i="1"/>
  <c r="F50" i="1"/>
  <c r="G50" i="1"/>
  <c r="H50" i="1"/>
  <c r="I50" i="1"/>
  <c r="K50" i="1"/>
  <c r="L50" i="1"/>
  <c r="M50" i="1"/>
  <c r="N50" i="1"/>
  <c r="O50" i="1"/>
  <c r="C51" i="1"/>
  <c r="D51" i="1"/>
  <c r="E51" i="1"/>
  <c r="F51" i="1"/>
  <c r="G51" i="1"/>
  <c r="H51" i="1"/>
  <c r="I51" i="1"/>
  <c r="K51" i="1"/>
  <c r="L51" i="1"/>
  <c r="M51" i="1"/>
  <c r="N51" i="1"/>
  <c r="O51" i="1"/>
  <c r="C52" i="1"/>
  <c r="D52" i="1"/>
  <c r="E52" i="1"/>
  <c r="F52" i="1"/>
  <c r="G52" i="1"/>
  <c r="H52" i="1"/>
  <c r="I52" i="1"/>
  <c r="K52" i="1"/>
  <c r="L52" i="1"/>
  <c r="M52" i="1"/>
  <c r="N52" i="1"/>
  <c r="O52" i="1"/>
  <c r="C53" i="1"/>
  <c r="D53" i="1"/>
  <c r="E53" i="1"/>
  <c r="F53" i="1"/>
  <c r="G53" i="1"/>
  <c r="H53" i="1"/>
  <c r="I53" i="1"/>
  <c r="K53" i="1"/>
  <c r="L53" i="1"/>
  <c r="M53" i="1"/>
  <c r="N53" i="1"/>
  <c r="O53" i="1"/>
  <c r="C54" i="1"/>
  <c r="D54" i="1"/>
  <c r="E54" i="1"/>
  <c r="F54" i="1"/>
  <c r="G54" i="1"/>
  <c r="H54" i="1"/>
  <c r="I54" i="1"/>
  <c r="K54" i="1"/>
  <c r="L54" i="1"/>
  <c r="M54" i="1"/>
  <c r="N54" i="1"/>
  <c r="O54" i="1"/>
  <c r="C55" i="1"/>
  <c r="D55" i="1"/>
  <c r="E55" i="1"/>
  <c r="F55" i="1"/>
  <c r="G55" i="1"/>
  <c r="H55" i="1"/>
  <c r="I55" i="1"/>
  <c r="K55" i="1"/>
  <c r="L55" i="1"/>
  <c r="M55" i="1"/>
  <c r="N55" i="1"/>
  <c r="O55" i="1"/>
  <c r="C56" i="1"/>
  <c r="D56" i="1"/>
  <c r="E56" i="1"/>
  <c r="F56" i="1"/>
  <c r="G56" i="1"/>
  <c r="H56" i="1"/>
  <c r="I56" i="1"/>
  <c r="K56" i="1"/>
  <c r="L56" i="1"/>
  <c r="M56" i="1"/>
  <c r="N56" i="1"/>
  <c r="O56" i="1"/>
  <c r="C57" i="1"/>
  <c r="D57" i="1"/>
  <c r="E57" i="1"/>
  <c r="F57" i="1"/>
  <c r="G57" i="1"/>
  <c r="H57" i="1"/>
  <c r="I57" i="1"/>
  <c r="K57" i="1"/>
  <c r="L57" i="1"/>
  <c r="M57" i="1"/>
  <c r="N57" i="1"/>
  <c r="O57" i="1"/>
  <c r="C58" i="1"/>
  <c r="D58" i="1"/>
  <c r="E58" i="1"/>
  <c r="F58" i="1"/>
  <c r="G58" i="1"/>
  <c r="H58" i="1"/>
  <c r="I58" i="1"/>
  <c r="K58" i="1"/>
  <c r="L58" i="1"/>
  <c r="M58" i="1"/>
  <c r="N58" i="1"/>
  <c r="O58" i="1"/>
  <c r="C59" i="1"/>
  <c r="D59" i="1"/>
  <c r="E59" i="1"/>
  <c r="F59" i="1"/>
  <c r="G59" i="1"/>
  <c r="H59" i="1"/>
  <c r="I59" i="1"/>
  <c r="K59" i="1"/>
  <c r="L59" i="1"/>
  <c r="M59" i="1"/>
  <c r="N59" i="1"/>
  <c r="O59" i="1"/>
  <c r="C60" i="1"/>
  <c r="D60" i="1"/>
  <c r="E60" i="1"/>
  <c r="F60" i="1"/>
  <c r="G60" i="1"/>
  <c r="H60" i="1"/>
  <c r="I60" i="1"/>
  <c r="K60" i="1"/>
  <c r="L60" i="1"/>
  <c r="M60" i="1"/>
  <c r="N60" i="1"/>
  <c r="O60" i="1"/>
  <c r="C61" i="1"/>
  <c r="D61" i="1"/>
  <c r="E61" i="1"/>
  <c r="F61" i="1"/>
  <c r="G61" i="1"/>
  <c r="H61" i="1"/>
  <c r="I61" i="1"/>
  <c r="K61" i="1"/>
  <c r="L61" i="1"/>
  <c r="M61" i="1"/>
  <c r="N61" i="1"/>
  <c r="O61" i="1"/>
  <c r="C62" i="1"/>
  <c r="D62" i="1"/>
  <c r="E62" i="1"/>
  <c r="F62" i="1"/>
  <c r="G62" i="1"/>
  <c r="H62" i="1"/>
  <c r="I62" i="1"/>
  <c r="K62" i="1"/>
  <c r="L62" i="1"/>
  <c r="M62" i="1"/>
  <c r="N62" i="1"/>
  <c r="O62" i="1"/>
  <c r="C63" i="1"/>
  <c r="D63" i="1"/>
  <c r="E63" i="1"/>
  <c r="F63" i="1"/>
  <c r="G63" i="1"/>
  <c r="H63" i="1"/>
  <c r="I63" i="1"/>
  <c r="K63" i="1"/>
  <c r="L63" i="1"/>
  <c r="M63" i="1"/>
  <c r="N63" i="1"/>
  <c r="O63" i="1"/>
  <c r="C64" i="1"/>
  <c r="D64" i="1"/>
  <c r="E64" i="1"/>
  <c r="F64" i="1"/>
  <c r="G64" i="1"/>
  <c r="H64" i="1"/>
  <c r="I64" i="1"/>
  <c r="K64" i="1"/>
  <c r="L64" i="1"/>
  <c r="M64" i="1"/>
  <c r="N64" i="1"/>
  <c r="O64" i="1"/>
  <c r="C65" i="1"/>
  <c r="D65" i="1"/>
  <c r="E65" i="1"/>
  <c r="F65" i="1"/>
  <c r="G65" i="1"/>
  <c r="H65" i="1"/>
  <c r="I65" i="1"/>
  <c r="K65" i="1"/>
  <c r="L65" i="1"/>
  <c r="M65" i="1"/>
  <c r="N65" i="1"/>
  <c r="O65" i="1"/>
  <c r="C43" i="8"/>
  <c r="D43" i="8"/>
  <c r="E43" i="8"/>
  <c r="F43" i="8"/>
  <c r="G43" i="8"/>
  <c r="H43" i="8"/>
  <c r="I43" i="8"/>
  <c r="K43" i="8"/>
  <c r="L43" i="8"/>
  <c r="M43" i="8"/>
  <c r="N43" i="8"/>
  <c r="O43" i="8"/>
  <c r="C44" i="8"/>
  <c r="D44" i="8"/>
  <c r="E44" i="8"/>
  <c r="F44" i="8"/>
  <c r="G44" i="8"/>
  <c r="H44" i="8"/>
  <c r="I44" i="8"/>
  <c r="K44" i="8"/>
  <c r="L44" i="8"/>
  <c r="M44" i="8"/>
  <c r="N44" i="8"/>
  <c r="O44" i="8"/>
  <c r="C45" i="8"/>
  <c r="D45" i="8"/>
  <c r="E45" i="8"/>
  <c r="F45" i="8"/>
  <c r="G45" i="8"/>
  <c r="H45" i="8"/>
  <c r="I45" i="8"/>
  <c r="K45" i="8"/>
  <c r="L45" i="8"/>
  <c r="M45" i="8"/>
  <c r="N45" i="8"/>
  <c r="O45" i="8"/>
  <c r="C46" i="8"/>
  <c r="D46" i="8"/>
  <c r="E46" i="8"/>
  <c r="F46" i="8"/>
  <c r="G46" i="8"/>
  <c r="H46" i="8"/>
  <c r="I46" i="8"/>
  <c r="K46" i="8"/>
  <c r="L46" i="8"/>
  <c r="M46" i="8"/>
  <c r="N46" i="8"/>
  <c r="O46" i="8"/>
  <c r="C47" i="8"/>
  <c r="D47" i="8"/>
  <c r="E47" i="8"/>
  <c r="F47" i="8"/>
  <c r="G47" i="8"/>
  <c r="H47" i="8"/>
  <c r="I47" i="8"/>
  <c r="K47" i="8"/>
  <c r="L47" i="8"/>
  <c r="M47" i="8"/>
  <c r="N47" i="8"/>
  <c r="O47" i="8"/>
  <c r="C48" i="8"/>
  <c r="D48" i="8"/>
  <c r="E48" i="8"/>
  <c r="F48" i="8"/>
  <c r="G48" i="8"/>
  <c r="H48" i="8"/>
  <c r="I48" i="8"/>
  <c r="K48" i="8"/>
  <c r="L48" i="8"/>
  <c r="M48" i="8"/>
  <c r="N48" i="8"/>
  <c r="O48" i="8"/>
  <c r="C49" i="8"/>
  <c r="D49" i="8"/>
  <c r="E49" i="8"/>
  <c r="F49" i="8"/>
  <c r="G49" i="8"/>
  <c r="H49" i="8"/>
  <c r="I49" i="8"/>
  <c r="K49" i="8"/>
  <c r="L49" i="8"/>
  <c r="M49" i="8"/>
  <c r="N49" i="8"/>
  <c r="O49" i="8"/>
  <c r="C50" i="8"/>
  <c r="D50" i="8"/>
  <c r="E50" i="8"/>
  <c r="F50" i="8"/>
  <c r="G50" i="8"/>
  <c r="H50" i="8"/>
  <c r="I50" i="8"/>
  <c r="K50" i="8"/>
  <c r="L50" i="8"/>
  <c r="M50" i="8"/>
  <c r="N50" i="8"/>
  <c r="O50" i="8"/>
  <c r="C51" i="8"/>
  <c r="D51" i="8"/>
  <c r="E51" i="8"/>
  <c r="F51" i="8"/>
  <c r="G51" i="8"/>
  <c r="H51" i="8"/>
  <c r="I51" i="8"/>
  <c r="K51" i="8"/>
  <c r="L51" i="8"/>
  <c r="M51" i="8"/>
  <c r="N51" i="8"/>
  <c r="O51" i="8"/>
  <c r="C52" i="8"/>
  <c r="D52" i="8"/>
  <c r="E52" i="8"/>
  <c r="F52" i="8"/>
  <c r="G52" i="8"/>
  <c r="H52" i="8"/>
  <c r="I52" i="8"/>
  <c r="K52" i="8"/>
  <c r="L52" i="8"/>
  <c r="M52" i="8"/>
  <c r="N52" i="8"/>
  <c r="O52" i="8"/>
  <c r="C53" i="8"/>
  <c r="D53" i="8"/>
  <c r="E53" i="8"/>
  <c r="F53" i="8"/>
  <c r="G53" i="8"/>
  <c r="H53" i="8"/>
  <c r="I53" i="8"/>
  <c r="K53" i="8"/>
  <c r="L53" i="8"/>
  <c r="M53" i="8"/>
  <c r="N53" i="8"/>
  <c r="O53" i="8"/>
  <c r="C54" i="8"/>
  <c r="D54" i="8"/>
  <c r="E54" i="8"/>
  <c r="F54" i="8"/>
  <c r="G54" i="8"/>
  <c r="H54" i="8"/>
  <c r="I54" i="8"/>
  <c r="K54" i="8"/>
  <c r="L54" i="8"/>
  <c r="M54" i="8"/>
  <c r="N54" i="8"/>
  <c r="O54" i="8"/>
  <c r="C55" i="8"/>
  <c r="D55" i="8"/>
  <c r="E55" i="8"/>
  <c r="F55" i="8"/>
  <c r="G55" i="8"/>
  <c r="H55" i="8"/>
  <c r="I55" i="8"/>
  <c r="K55" i="8"/>
  <c r="L55" i="8"/>
  <c r="M55" i="8"/>
  <c r="N55" i="8"/>
  <c r="O55" i="8"/>
  <c r="C56" i="8"/>
  <c r="D56" i="8"/>
  <c r="E56" i="8"/>
  <c r="F56" i="8"/>
  <c r="G56" i="8"/>
  <c r="H56" i="8"/>
  <c r="I56" i="8"/>
  <c r="K56" i="8"/>
  <c r="L56" i="8"/>
  <c r="M56" i="8"/>
  <c r="N56" i="8"/>
  <c r="O56" i="8"/>
  <c r="C57" i="8"/>
  <c r="D57" i="8"/>
  <c r="E57" i="8"/>
  <c r="F57" i="8"/>
  <c r="G57" i="8"/>
  <c r="H57" i="8"/>
  <c r="I57" i="8"/>
  <c r="K57" i="8"/>
  <c r="L57" i="8"/>
  <c r="M57" i="8"/>
  <c r="N57" i="8"/>
  <c r="O57" i="8"/>
  <c r="C58" i="8"/>
  <c r="D58" i="8"/>
  <c r="E58" i="8"/>
  <c r="F58" i="8"/>
  <c r="G58" i="8"/>
  <c r="H58" i="8"/>
  <c r="I58" i="8"/>
  <c r="K58" i="8"/>
  <c r="L58" i="8"/>
  <c r="M58" i="8"/>
  <c r="N58" i="8"/>
  <c r="O58" i="8"/>
  <c r="C59" i="8"/>
  <c r="D59" i="8"/>
  <c r="E59" i="8"/>
  <c r="F59" i="8"/>
  <c r="G59" i="8"/>
  <c r="H59" i="8"/>
  <c r="I59" i="8"/>
  <c r="K59" i="8"/>
  <c r="L59" i="8"/>
  <c r="M59" i="8"/>
  <c r="N59" i="8"/>
  <c r="O59" i="8"/>
  <c r="C60" i="8"/>
  <c r="D60" i="8"/>
  <c r="E60" i="8"/>
  <c r="F60" i="8"/>
  <c r="G60" i="8"/>
  <c r="H60" i="8"/>
  <c r="I60" i="8"/>
  <c r="K60" i="8"/>
  <c r="L60" i="8"/>
  <c r="M60" i="8"/>
  <c r="N60" i="8"/>
  <c r="O60" i="8"/>
  <c r="C61" i="8"/>
  <c r="D61" i="8"/>
  <c r="E61" i="8"/>
  <c r="F61" i="8"/>
  <c r="G61" i="8"/>
  <c r="H61" i="8"/>
  <c r="I61" i="8"/>
  <c r="K61" i="8"/>
  <c r="L61" i="8"/>
  <c r="M61" i="8"/>
  <c r="N61" i="8"/>
  <c r="O61" i="8"/>
  <c r="C62" i="8"/>
  <c r="D62" i="8"/>
  <c r="E62" i="8"/>
  <c r="F62" i="8"/>
  <c r="G62" i="8"/>
  <c r="H62" i="8"/>
  <c r="I62" i="8"/>
  <c r="K62" i="8"/>
  <c r="L62" i="8"/>
  <c r="M62" i="8"/>
  <c r="N62" i="8"/>
  <c r="O62" i="8"/>
  <c r="C63" i="8"/>
  <c r="D63" i="8"/>
  <c r="E63" i="8"/>
  <c r="F63" i="8"/>
  <c r="G63" i="8"/>
  <c r="H63" i="8"/>
  <c r="I63" i="8"/>
  <c r="K63" i="8"/>
  <c r="L63" i="8"/>
  <c r="M63" i="8"/>
  <c r="N63" i="8"/>
  <c r="O63" i="8"/>
  <c r="C64" i="8"/>
  <c r="D64" i="8"/>
  <c r="E64" i="8"/>
  <c r="F64" i="8"/>
  <c r="G64" i="8"/>
  <c r="H64" i="8"/>
  <c r="I64" i="8"/>
  <c r="K64" i="8"/>
  <c r="L64" i="8"/>
  <c r="M64" i="8"/>
  <c r="N64" i="8"/>
  <c r="O64" i="8"/>
  <c r="C65" i="8"/>
  <c r="D65" i="8"/>
  <c r="E65" i="8"/>
  <c r="F65" i="8"/>
  <c r="G65" i="8"/>
  <c r="H65" i="8"/>
  <c r="I65" i="8"/>
  <c r="K65" i="8"/>
  <c r="L65" i="8"/>
  <c r="M65" i="8"/>
  <c r="N65" i="8"/>
  <c r="O65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3" i="8"/>
  <c r="C84" i="8"/>
  <c r="C85" i="8"/>
  <c r="C86" i="8"/>
  <c r="C87" i="8"/>
  <c r="C88" i="8"/>
  <c r="C89" i="8"/>
  <c r="D67" i="8"/>
  <c r="E67" i="8"/>
  <c r="F67" i="8"/>
  <c r="G67" i="8"/>
  <c r="H67" i="8"/>
  <c r="I67" i="8"/>
  <c r="K67" i="8"/>
  <c r="L67" i="8"/>
  <c r="M67" i="8"/>
  <c r="N67" i="8"/>
  <c r="O67" i="8"/>
  <c r="D68" i="8"/>
  <c r="E68" i="8"/>
  <c r="F68" i="8"/>
  <c r="G68" i="8"/>
  <c r="H68" i="8"/>
  <c r="I68" i="8"/>
  <c r="K68" i="8"/>
  <c r="L68" i="8"/>
  <c r="M68" i="8"/>
  <c r="N68" i="8"/>
  <c r="O68" i="8"/>
  <c r="D69" i="8"/>
  <c r="E69" i="8"/>
  <c r="F69" i="8"/>
  <c r="G69" i="8"/>
  <c r="H69" i="8"/>
  <c r="I69" i="8"/>
  <c r="K69" i="8"/>
  <c r="L69" i="8"/>
  <c r="M69" i="8"/>
  <c r="N69" i="8"/>
  <c r="O69" i="8"/>
  <c r="D70" i="8"/>
  <c r="E70" i="8"/>
  <c r="F70" i="8"/>
  <c r="G70" i="8"/>
  <c r="H70" i="8"/>
  <c r="I70" i="8"/>
  <c r="K70" i="8"/>
  <c r="L70" i="8"/>
  <c r="M70" i="8"/>
  <c r="N70" i="8"/>
  <c r="O70" i="8"/>
  <c r="D71" i="8"/>
  <c r="E71" i="8"/>
  <c r="F71" i="8"/>
  <c r="G71" i="8"/>
  <c r="H71" i="8"/>
  <c r="I71" i="8"/>
  <c r="K71" i="8"/>
  <c r="L71" i="8"/>
  <c r="M71" i="8"/>
  <c r="N71" i="8"/>
  <c r="O71" i="8"/>
  <c r="D72" i="8"/>
  <c r="E72" i="8"/>
  <c r="F72" i="8"/>
  <c r="G72" i="8"/>
  <c r="H72" i="8"/>
  <c r="I72" i="8"/>
  <c r="K72" i="8"/>
  <c r="L72" i="8"/>
  <c r="M72" i="8"/>
  <c r="N72" i="8"/>
  <c r="O72" i="8"/>
  <c r="D73" i="8"/>
  <c r="E73" i="8"/>
  <c r="F73" i="8"/>
  <c r="G73" i="8"/>
  <c r="H73" i="8"/>
  <c r="I73" i="8"/>
  <c r="K73" i="8"/>
  <c r="L73" i="8"/>
  <c r="M73" i="8"/>
  <c r="N73" i="8"/>
  <c r="O73" i="8"/>
  <c r="D74" i="8"/>
  <c r="E74" i="8"/>
  <c r="F74" i="8"/>
  <c r="G74" i="8"/>
  <c r="H74" i="8"/>
  <c r="I74" i="8"/>
  <c r="K74" i="8"/>
  <c r="L74" i="8"/>
  <c r="M74" i="8"/>
  <c r="N74" i="8"/>
  <c r="O74" i="8"/>
  <c r="D75" i="8"/>
  <c r="E75" i="8"/>
  <c r="F75" i="8"/>
  <c r="G75" i="8"/>
  <c r="H75" i="8"/>
  <c r="I75" i="8"/>
  <c r="K75" i="8"/>
  <c r="L75" i="8"/>
  <c r="M75" i="8"/>
  <c r="N75" i="8"/>
  <c r="O75" i="8"/>
  <c r="D76" i="8"/>
  <c r="E76" i="8"/>
  <c r="F76" i="8"/>
  <c r="G76" i="8"/>
  <c r="H76" i="8"/>
  <c r="I76" i="8"/>
  <c r="K76" i="8"/>
  <c r="L76" i="8"/>
  <c r="M76" i="8"/>
  <c r="N76" i="8"/>
  <c r="O76" i="8"/>
  <c r="D77" i="8"/>
  <c r="E77" i="8"/>
  <c r="F77" i="8"/>
  <c r="G77" i="8"/>
  <c r="H77" i="8"/>
  <c r="I77" i="8"/>
  <c r="K77" i="8"/>
  <c r="L77" i="8"/>
  <c r="M77" i="8"/>
  <c r="N77" i="8"/>
  <c r="O77" i="8"/>
  <c r="D78" i="8"/>
  <c r="E78" i="8"/>
  <c r="F78" i="8"/>
  <c r="G78" i="8"/>
  <c r="H78" i="8"/>
  <c r="I78" i="8"/>
  <c r="K78" i="8"/>
  <c r="L78" i="8"/>
  <c r="M78" i="8"/>
  <c r="N78" i="8"/>
  <c r="O78" i="8"/>
  <c r="D79" i="8"/>
  <c r="E79" i="8"/>
  <c r="F79" i="8"/>
  <c r="G79" i="8"/>
  <c r="H79" i="8"/>
  <c r="I79" i="8"/>
  <c r="K79" i="8"/>
  <c r="L79" i="8"/>
  <c r="M79" i="8"/>
  <c r="N79" i="8"/>
  <c r="O79" i="8"/>
  <c r="D83" i="8"/>
  <c r="E83" i="8"/>
  <c r="F83" i="8"/>
  <c r="G83" i="8"/>
  <c r="H83" i="8"/>
  <c r="I83" i="8"/>
  <c r="K83" i="8"/>
  <c r="L83" i="8"/>
  <c r="M83" i="8"/>
  <c r="N83" i="8"/>
  <c r="O83" i="8"/>
  <c r="D84" i="8"/>
  <c r="E84" i="8"/>
  <c r="F84" i="8"/>
  <c r="G84" i="8"/>
  <c r="H84" i="8"/>
  <c r="I84" i="8"/>
  <c r="K84" i="8"/>
  <c r="L84" i="8"/>
  <c r="M84" i="8"/>
  <c r="N84" i="8"/>
  <c r="O84" i="8"/>
  <c r="D85" i="8"/>
  <c r="E85" i="8"/>
  <c r="F85" i="8"/>
  <c r="G85" i="8"/>
  <c r="H85" i="8"/>
  <c r="I85" i="8"/>
  <c r="K85" i="8"/>
  <c r="L85" i="8"/>
  <c r="M85" i="8"/>
  <c r="N85" i="8"/>
  <c r="O85" i="8"/>
  <c r="D86" i="8"/>
  <c r="E86" i="8"/>
  <c r="F86" i="8"/>
  <c r="G86" i="8"/>
  <c r="H86" i="8"/>
  <c r="I86" i="8"/>
  <c r="K86" i="8"/>
  <c r="L86" i="8"/>
  <c r="M86" i="8"/>
  <c r="N86" i="8"/>
  <c r="O86" i="8"/>
  <c r="D87" i="8"/>
  <c r="E87" i="8"/>
  <c r="F87" i="8"/>
  <c r="G87" i="8"/>
  <c r="H87" i="8"/>
  <c r="I87" i="8"/>
  <c r="K87" i="8"/>
  <c r="L87" i="8"/>
  <c r="M87" i="8"/>
  <c r="N87" i="8"/>
  <c r="O87" i="8"/>
  <c r="D88" i="8"/>
  <c r="E88" i="8"/>
  <c r="F88" i="8"/>
  <c r="G88" i="8"/>
  <c r="H88" i="8"/>
  <c r="I88" i="8"/>
  <c r="K88" i="8"/>
  <c r="L88" i="8"/>
  <c r="M88" i="8"/>
  <c r="N88" i="8"/>
  <c r="O88" i="8"/>
  <c r="D89" i="8"/>
  <c r="E89" i="8"/>
  <c r="F89" i="8"/>
  <c r="G89" i="8"/>
  <c r="H89" i="8"/>
  <c r="I89" i="8"/>
  <c r="K89" i="8"/>
  <c r="L89" i="8"/>
  <c r="M89" i="8"/>
  <c r="N89" i="8"/>
  <c r="O89" i="8"/>
  <c r="C90" i="8"/>
  <c r="D90" i="8"/>
  <c r="E90" i="8"/>
  <c r="F90" i="8"/>
  <c r="G90" i="8"/>
  <c r="H90" i="8"/>
  <c r="I90" i="8"/>
  <c r="K90" i="8"/>
  <c r="L90" i="8"/>
  <c r="M90" i="8"/>
  <c r="N90" i="8"/>
  <c r="O90" i="8"/>
  <c r="C91" i="8"/>
  <c r="D91" i="8"/>
  <c r="E91" i="8"/>
  <c r="F91" i="8"/>
  <c r="G91" i="8"/>
  <c r="H91" i="8"/>
  <c r="I91" i="8"/>
  <c r="K91" i="8"/>
  <c r="L91" i="8"/>
  <c r="M91" i="8"/>
  <c r="N91" i="8"/>
  <c r="O91" i="8"/>
  <c r="C92" i="8"/>
  <c r="D92" i="8"/>
  <c r="E92" i="8"/>
  <c r="F92" i="8"/>
  <c r="G92" i="8"/>
  <c r="H92" i="8"/>
  <c r="I92" i="8"/>
  <c r="K92" i="8"/>
  <c r="L92" i="8"/>
  <c r="M92" i="8"/>
  <c r="N92" i="8"/>
  <c r="O92" i="8"/>
  <c r="C93" i="8"/>
  <c r="D93" i="8"/>
  <c r="E93" i="8"/>
  <c r="F93" i="8"/>
  <c r="G93" i="8"/>
  <c r="H93" i="8"/>
  <c r="I93" i="8"/>
  <c r="K93" i="8"/>
  <c r="L93" i="8"/>
  <c r="M93" i="8"/>
  <c r="N93" i="8"/>
  <c r="O93" i="8"/>
  <c r="C94" i="8"/>
  <c r="D94" i="8"/>
  <c r="E94" i="8"/>
  <c r="F94" i="8"/>
  <c r="G94" i="8"/>
  <c r="H94" i="8"/>
  <c r="I94" i="8"/>
  <c r="K94" i="8"/>
  <c r="L94" i="8"/>
  <c r="M94" i="8"/>
  <c r="N94" i="8"/>
  <c r="O94" i="8"/>
  <c r="C95" i="8"/>
  <c r="D95" i="8"/>
  <c r="E95" i="8"/>
  <c r="F95" i="8"/>
  <c r="G95" i="8"/>
  <c r="H95" i="8"/>
  <c r="I95" i="8"/>
  <c r="K95" i="8"/>
  <c r="L95" i="8"/>
  <c r="M95" i="8"/>
  <c r="N95" i="8"/>
  <c r="O95" i="8"/>
  <c r="C96" i="8"/>
  <c r="D96" i="8"/>
  <c r="E96" i="8"/>
  <c r="F96" i="8"/>
  <c r="G96" i="8"/>
  <c r="H96" i="8"/>
  <c r="I96" i="8"/>
  <c r="K96" i="8"/>
  <c r="L96" i="8"/>
  <c r="M96" i="8"/>
  <c r="N96" i="8"/>
  <c r="O96" i="8"/>
  <c r="C97" i="8"/>
  <c r="D97" i="8"/>
  <c r="E97" i="8"/>
  <c r="F97" i="8"/>
  <c r="G97" i="8"/>
  <c r="H97" i="8"/>
  <c r="I97" i="8"/>
  <c r="C98" i="8"/>
  <c r="D98" i="8"/>
  <c r="E98" i="8"/>
  <c r="F98" i="8"/>
  <c r="G98" i="8"/>
  <c r="H98" i="8"/>
  <c r="I98" i="8"/>
  <c r="K98" i="8"/>
  <c r="L98" i="8"/>
  <c r="M98" i="8"/>
  <c r="N98" i="8"/>
  <c r="O98" i="8"/>
  <c r="B13" i="22" l="1"/>
  <c r="D27" i="21" l="1"/>
  <c r="I6" i="8" l="1"/>
  <c r="L24" i="12" l="1"/>
  <c r="K24" i="12"/>
  <c r="I24" i="12"/>
  <c r="H24" i="12"/>
  <c r="G24" i="12"/>
  <c r="F24" i="12"/>
  <c r="E24" i="12"/>
  <c r="D24" i="12"/>
  <c r="C24" i="12"/>
  <c r="K23" i="12"/>
  <c r="I23" i="12"/>
  <c r="H23" i="12"/>
  <c r="G23" i="12"/>
  <c r="F23" i="12"/>
  <c r="E23" i="12"/>
  <c r="D23" i="12"/>
  <c r="C23" i="12"/>
  <c r="N22" i="12"/>
  <c r="M22" i="12"/>
  <c r="L22" i="12"/>
  <c r="K22" i="12"/>
  <c r="I22" i="12"/>
  <c r="H22" i="12"/>
  <c r="G22" i="12"/>
  <c r="F22" i="12"/>
  <c r="E22" i="12"/>
  <c r="D22" i="12"/>
  <c r="C22" i="12"/>
  <c r="M21" i="12"/>
  <c r="L21" i="12"/>
  <c r="K21" i="12"/>
  <c r="I21" i="12"/>
  <c r="H21" i="12"/>
  <c r="G21" i="12"/>
  <c r="F21" i="12"/>
  <c r="E21" i="12"/>
  <c r="D21" i="12"/>
  <c r="C21" i="12"/>
  <c r="S20" i="12"/>
  <c r="R20" i="12"/>
  <c r="Q20" i="12"/>
  <c r="P20" i="12"/>
  <c r="O20" i="12"/>
  <c r="N20" i="12"/>
  <c r="M20" i="12"/>
  <c r="L20" i="12"/>
  <c r="K20" i="12"/>
  <c r="I20" i="12"/>
  <c r="H20" i="12"/>
  <c r="G20" i="12"/>
  <c r="F20" i="12"/>
  <c r="E20" i="12"/>
  <c r="D20" i="12"/>
  <c r="C20" i="12"/>
  <c r="T19" i="12"/>
  <c r="S19" i="12"/>
  <c r="R19" i="12"/>
  <c r="Q19" i="12"/>
  <c r="P19" i="12"/>
  <c r="O19" i="12"/>
  <c r="N19" i="12"/>
  <c r="M19" i="12"/>
  <c r="L19" i="12"/>
  <c r="K19" i="12"/>
  <c r="I19" i="12"/>
  <c r="H19" i="12"/>
  <c r="G19" i="12"/>
  <c r="F19" i="12"/>
  <c r="E19" i="12"/>
  <c r="D19" i="12"/>
  <c r="C19" i="12"/>
  <c r="R18" i="12"/>
  <c r="Q18" i="12"/>
  <c r="P18" i="12"/>
  <c r="O18" i="12"/>
  <c r="N18" i="12"/>
  <c r="M18" i="12"/>
  <c r="L18" i="12"/>
  <c r="K18" i="12"/>
  <c r="I18" i="12"/>
  <c r="H18" i="12"/>
  <c r="G18" i="12"/>
  <c r="F18" i="12"/>
  <c r="E18" i="12"/>
  <c r="D18" i="12"/>
  <c r="C18" i="12"/>
  <c r="N16" i="12"/>
  <c r="M16" i="12"/>
  <c r="L16" i="12"/>
  <c r="K16" i="12"/>
  <c r="I16" i="12"/>
  <c r="H16" i="12"/>
  <c r="G16" i="12"/>
  <c r="F16" i="12"/>
  <c r="E16" i="12"/>
  <c r="D16" i="12"/>
  <c r="C16" i="12"/>
  <c r="T15" i="12"/>
  <c r="S15" i="12"/>
  <c r="R15" i="12"/>
  <c r="Q15" i="12"/>
  <c r="P15" i="12"/>
  <c r="O15" i="12"/>
  <c r="N15" i="12"/>
  <c r="M15" i="12"/>
  <c r="L15" i="12"/>
  <c r="K15" i="12"/>
  <c r="I15" i="12"/>
  <c r="H15" i="12"/>
  <c r="G15" i="12"/>
  <c r="F15" i="12"/>
  <c r="E15" i="12"/>
  <c r="D15" i="12"/>
  <c r="C15" i="12"/>
  <c r="M14" i="12"/>
  <c r="L14" i="12"/>
  <c r="K14" i="12"/>
  <c r="I14" i="12"/>
  <c r="H14" i="12"/>
  <c r="G14" i="12"/>
  <c r="F14" i="12"/>
  <c r="E14" i="12"/>
  <c r="D14" i="12"/>
  <c r="C14" i="12"/>
  <c r="T13" i="12"/>
  <c r="S13" i="12"/>
  <c r="R13" i="12"/>
  <c r="Q13" i="12"/>
  <c r="P13" i="12"/>
  <c r="O13" i="12"/>
  <c r="N13" i="12"/>
  <c r="M13" i="12"/>
  <c r="L13" i="12"/>
  <c r="K13" i="12"/>
  <c r="I13" i="12"/>
  <c r="H13" i="12"/>
  <c r="G13" i="12"/>
  <c r="F13" i="12"/>
  <c r="E13" i="12"/>
  <c r="D13" i="12"/>
  <c r="C13" i="12"/>
  <c r="N12" i="12"/>
  <c r="M12" i="12"/>
  <c r="L12" i="12"/>
  <c r="K12" i="12"/>
  <c r="I12" i="12"/>
  <c r="H12" i="12"/>
  <c r="G12" i="12"/>
  <c r="F12" i="12"/>
  <c r="E12" i="12"/>
  <c r="D12" i="12"/>
  <c r="C12" i="12"/>
  <c r="N11" i="12"/>
  <c r="M11" i="12"/>
  <c r="L11" i="12"/>
  <c r="K11" i="12"/>
  <c r="I11" i="12"/>
  <c r="H11" i="12"/>
  <c r="G11" i="12"/>
  <c r="F11" i="12"/>
  <c r="E11" i="12"/>
  <c r="D11" i="12"/>
  <c r="C11" i="12"/>
  <c r="S10" i="12"/>
  <c r="R10" i="12"/>
  <c r="Q10" i="12"/>
  <c r="P10" i="12"/>
  <c r="O10" i="12"/>
  <c r="N10" i="12"/>
  <c r="M10" i="12"/>
  <c r="L10" i="12"/>
  <c r="K10" i="12"/>
  <c r="I10" i="12"/>
  <c r="H10" i="12"/>
  <c r="G10" i="12"/>
  <c r="F10" i="12"/>
  <c r="E10" i="12"/>
  <c r="D10" i="12"/>
  <c r="C10" i="12"/>
  <c r="N9" i="12"/>
  <c r="M9" i="12"/>
  <c r="L9" i="12"/>
  <c r="K9" i="12"/>
  <c r="I9" i="12"/>
  <c r="H9" i="12"/>
  <c r="G9" i="12"/>
  <c r="F9" i="12"/>
  <c r="E9" i="12"/>
  <c r="D9" i="12"/>
  <c r="C9" i="12"/>
  <c r="N8" i="12"/>
  <c r="M8" i="12"/>
  <c r="L8" i="12"/>
  <c r="K8" i="12"/>
  <c r="I8" i="12"/>
  <c r="H8" i="12"/>
  <c r="G8" i="12"/>
  <c r="F8" i="12"/>
  <c r="E8" i="12"/>
  <c r="D8" i="12"/>
  <c r="C8" i="12"/>
  <c r="N7" i="12"/>
  <c r="M7" i="12"/>
  <c r="L7" i="12"/>
  <c r="K7" i="12"/>
  <c r="I7" i="12"/>
  <c r="H7" i="12"/>
  <c r="G7" i="12"/>
  <c r="F7" i="12"/>
  <c r="E7" i="12"/>
  <c r="D7" i="12"/>
  <c r="C7" i="12"/>
  <c r="T6" i="12"/>
  <c r="S6" i="12"/>
  <c r="R6" i="12"/>
  <c r="Q6" i="12"/>
  <c r="P6" i="12"/>
  <c r="O6" i="12"/>
  <c r="N6" i="12"/>
  <c r="M6" i="12"/>
  <c r="L6" i="12"/>
  <c r="K6" i="12"/>
  <c r="I6" i="12"/>
  <c r="H6" i="12"/>
  <c r="G6" i="12"/>
  <c r="F6" i="12"/>
  <c r="E6" i="12"/>
  <c r="D6" i="12"/>
  <c r="C6" i="12"/>
  <c r="V6" i="4"/>
  <c r="Y113" i="13"/>
  <c r="X113" i="13"/>
  <c r="W113" i="13"/>
  <c r="V113" i="13"/>
  <c r="U113" i="13"/>
  <c r="T113" i="13"/>
  <c r="S113" i="13"/>
  <c r="R113" i="13"/>
  <c r="Q113" i="13"/>
  <c r="P113" i="13"/>
  <c r="O113" i="13"/>
  <c r="AD113" i="13" s="1"/>
  <c r="N113" i="13"/>
  <c r="AC113" i="13" s="1"/>
  <c r="M113" i="13"/>
  <c r="AB113" i="13" s="1"/>
  <c r="L113" i="13"/>
  <c r="AA113" i="13" s="1"/>
  <c r="K113" i="13"/>
  <c r="Z113" i="13" s="1"/>
  <c r="I113" i="13"/>
  <c r="H113" i="13"/>
  <c r="G113" i="13"/>
  <c r="F113" i="13"/>
  <c r="E113" i="13"/>
  <c r="D113" i="13"/>
  <c r="C113" i="13"/>
  <c r="Y112" i="13"/>
  <c r="X112" i="13"/>
  <c r="W112" i="13"/>
  <c r="V112" i="13"/>
  <c r="U112" i="13"/>
  <c r="T112" i="13"/>
  <c r="S112" i="13"/>
  <c r="R112" i="13"/>
  <c r="Q112" i="13"/>
  <c r="P112" i="13"/>
  <c r="O112" i="13"/>
  <c r="AD112" i="13" s="1"/>
  <c r="N112" i="13"/>
  <c r="AC112" i="13" s="1"/>
  <c r="M112" i="13"/>
  <c r="AB112" i="13" s="1"/>
  <c r="L112" i="13"/>
  <c r="AA112" i="13" s="1"/>
  <c r="K112" i="13"/>
  <c r="Z112" i="13" s="1"/>
  <c r="I112" i="13"/>
  <c r="H112" i="13"/>
  <c r="G112" i="13"/>
  <c r="F112" i="13"/>
  <c r="E112" i="13"/>
  <c r="D112" i="13"/>
  <c r="C112" i="13"/>
  <c r="Y111" i="13"/>
  <c r="X111" i="13"/>
  <c r="W111" i="13"/>
  <c r="V111" i="13"/>
  <c r="U111" i="13"/>
  <c r="T111" i="13"/>
  <c r="S111" i="13"/>
  <c r="R111" i="13"/>
  <c r="Q111" i="13"/>
  <c r="P111" i="13"/>
  <c r="O111" i="13"/>
  <c r="AD111" i="13" s="1"/>
  <c r="N111" i="13"/>
  <c r="AC111" i="13" s="1"/>
  <c r="M111" i="13"/>
  <c r="AB111" i="13" s="1"/>
  <c r="L111" i="13"/>
  <c r="AA111" i="13" s="1"/>
  <c r="K111" i="13"/>
  <c r="Z111" i="13" s="1"/>
  <c r="I111" i="13"/>
  <c r="H111" i="13"/>
  <c r="G111" i="13"/>
  <c r="F111" i="13"/>
  <c r="E111" i="13"/>
  <c r="D111" i="13"/>
  <c r="C111" i="13"/>
  <c r="Y110" i="13"/>
  <c r="X110" i="13"/>
  <c r="W110" i="13"/>
  <c r="V110" i="13"/>
  <c r="U110" i="13"/>
  <c r="T110" i="13"/>
  <c r="S110" i="13"/>
  <c r="R110" i="13"/>
  <c r="Q110" i="13"/>
  <c r="P110" i="13"/>
  <c r="O110" i="13"/>
  <c r="AD110" i="13" s="1"/>
  <c r="N110" i="13"/>
  <c r="AC110" i="13" s="1"/>
  <c r="M110" i="13"/>
  <c r="AB110" i="13" s="1"/>
  <c r="L110" i="13"/>
  <c r="AA110" i="13" s="1"/>
  <c r="K110" i="13"/>
  <c r="Z110" i="13" s="1"/>
  <c r="I110" i="13"/>
  <c r="H110" i="13"/>
  <c r="G110" i="13"/>
  <c r="F110" i="13"/>
  <c r="E110" i="13"/>
  <c r="D110" i="13"/>
  <c r="C110" i="13"/>
  <c r="Y109" i="13"/>
  <c r="X109" i="13"/>
  <c r="W109" i="13"/>
  <c r="V109" i="13"/>
  <c r="U109" i="13"/>
  <c r="T109" i="13"/>
  <c r="S109" i="13"/>
  <c r="R109" i="13"/>
  <c r="Q109" i="13"/>
  <c r="P109" i="13"/>
  <c r="O109" i="13"/>
  <c r="AD109" i="13" s="1"/>
  <c r="N109" i="13"/>
  <c r="AC109" i="13" s="1"/>
  <c r="M109" i="13"/>
  <c r="AB109" i="13" s="1"/>
  <c r="L109" i="13"/>
  <c r="AA109" i="13" s="1"/>
  <c r="K109" i="13"/>
  <c r="Z109" i="13" s="1"/>
  <c r="I109" i="13"/>
  <c r="H109" i="13"/>
  <c r="G109" i="13"/>
  <c r="F109" i="13"/>
  <c r="E109" i="13"/>
  <c r="D109" i="13"/>
  <c r="C109" i="13"/>
  <c r="Y108" i="13"/>
  <c r="X108" i="13"/>
  <c r="W108" i="13"/>
  <c r="V108" i="13"/>
  <c r="U108" i="13"/>
  <c r="T108" i="13"/>
  <c r="S108" i="13"/>
  <c r="R108" i="13"/>
  <c r="Q108" i="13"/>
  <c r="P108" i="13"/>
  <c r="O108" i="13"/>
  <c r="AD108" i="13" s="1"/>
  <c r="N108" i="13"/>
  <c r="AC108" i="13" s="1"/>
  <c r="M108" i="13"/>
  <c r="AB108" i="13" s="1"/>
  <c r="L108" i="13"/>
  <c r="AA108" i="13" s="1"/>
  <c r="K108" i="13"/>
  <c r="Z108" i="13" s="1"/>
  <c r="I108" i="13"/>
  <c r="H108" i="13"/>
  <c r="G108" i="13"/>
  <c r="F108" i="13"/>
  <c r="E108" i="13"/>
  <c r="D108" i="13"/>
  <c r="C108" i="13"/>
  <c r="Y107" i="13"/>
  <c r="X107" i="13"/>
  <c r="W107" i="13"/>
  <c r="V107" i="13"/>
  <c r="U107" i="13"/>
  <c r="T107" i="13"/>
  <c r="S107" i="13"/>
  <c r="R107" i="13"/>
  <c r="Q107" i="13"/>
  <c r="P107" i="13"/>
  <c r="O107" i="13"/>
  <c r="AD107" i="13" s="1"/>
  <c r="N107" i="13"/>
  <c r="AC107" i="13" s="1"/>
  <c r="M107" i="13"/>
  <c r="AB107" i="13" s="1"/>
  <c r="L107" i="13"/>
  <c r="AA107" i="13" s="1"/>
  <c r="K107" i="13"/>
  <c r="Z107" i="13" s="1"/>
  <c r="I107" i="13"/>
  <c r="H107" i="13"/>
  <c r="G107" i="13"/>
  <c r="F107" i="13"/>
  <c r="E107" i="13"/>
  <c r="D107" i="13"/>
  <c r="C107" i="13"/>
  <c r="Y106" i="13"/>
  <c r="X106" i="13"/>
  <c r="W106" i="13"/>
  <c r="V106" i="13"/>
  <c r="U106" i="13"/>
  <c r="T106" i="13"/>
  <c r="S106" i="13"/>
  <c r="R106" i="13"/>
  <c r="Q106" i="13"/>
  <c r="P106" i="13"/>
  <c r="O106" i="13"/>
  <c r="AD106" i="13" s="1"/>
  <c r="N106" i="13"/>
  <c r="AC106" i="13" s="1"/>
  <c r="M106" i="13"/>
  <c r="AB106" i="13" s="1"/>
  <c r="L106" i="13"/>
  <c r="AA106" i="13" s="1"/>
  <c r="K106" i="13"/>
  <c r="Z106" i="13" s="1"/>
  <c r="I106" i="13"/>
  <c r="H106" i="13"/>
  <c r="G106" i="13"/>
  <c r="F106" i="13"/>
  <c r="E106" i="13"/>
  <c r="D106" i="13"/>
  <c r="C106" i="13"/>
  <c r="Y105" i="13"/>
  <c r="X105" i="13"/>
  <c r="W105" i="13"/>
  <c r="V105" i="13"/>
  <c r="U105" i="13"/>
  <c r="T105" i="13"/>
  <c r="S105" i="13"/>
  <c r="R105" i="13"/>
  <c r="Q105" i="13"/>
  <c r="P105" i="13"/>
  <c r="O105" i="13"/>
  <c r="AD105" i="13" s="1"/>
  <c r="N105" i="13"/>
  <c r="AC105" i="13" s="1"/>
  <c r="M105" i="13"/>
  <c r="AB105" i="13" s="1"/>
  <c r="L105" i="13"/>
  <c r="AA105" i="13" s="1"/>
  <c r="K105" i="13"/>
  <c r="Z105" i="13" s="1"/>
  <c r="I105" i="13"/>
  <c r="H105" i="13"/>
  <c r="G105" i="13"/>
  <c r="F105" i="13"/>
  <c r="E105" i="13"/>
  <c r="D105" i="13"/>
  <c r="C105" i="13"/>
  <c r="Y104" i="13"/>
  <c r="X104" i="13"/>
  <c r="W104" i="13"/>
  <c r="V104" i="13"/>
  <c r="U104" i="13"/>
  <c r="T104" i="13"/>
  <c r="S104" i="13"/>
  <c r="R104" i="13"/>
  <c r="Q104" i="13"/>
  <c r="P104" i="13"/>
  <c r="O104" i="13"/>
  <c r="AD104" i="13" s="1"/>
  <c r="N104" i="13"/>
  <c r="AC104" i="13" s="1"/>
  <c r="M104" i="13"/>
  <c r="AB104" i="13" s="1"/>
  <c r="L104" i="13"/>
  <c r="AA104" i="13" s="1"/>
  <c r="K104" i="13"/>
  <c r="Z104" i="13" s="1"/>
  <c r="I104" i="13"/>
  <c r="H104" i="13"/>
  <c r="G104" i="13"/>
  <c r="F104" i="13"/>
  <c r="E104" i="13"/>
  <c r="D104" i="13"/>
  <c r="C104" i="13"/>
  <c r="Y103" i="13"/>
  <c r="X103" i="13"/>
  <c r="W103" i="13"/>
  <c r="V103" i="13"/>
  <c r="U103" i="13"/>
  <c r="T103" i="13"/>
  <c r="S103" i="13"/>
  <c r="R103" i="13"/>
  <c r="Q103" i="13"/>
  <c r="P103" i="13"/>
  <c r="O103" i="13"/>
  <c r="AD103" i="13" s="1"/>
  <c r="N103" i="13"/>
  <c r="AC103" i="13" s="1"/>
  <c r="M103" i="13"/>
  <c r="AB103" i="13" s="1"/>
  <c r="L103" i="13"/>
  <c r="AA103" i="13" s="1"/>
  <c r="K103" i="13"/>
  <c r="Z103" i="13" s="1"/>
  <c r="I103" i="13"/>
  <c r="H103" i="13"/>
  <c r="G103" i="13"/>
  <c r="F103" i="13"/>
  <c r="E103" i="13"/>
  <c r="D103" i="13"/>
  <c r="C103" i="13"/>
  <c r="Y102" i="13"/>
  <c r="X102" i="13"/>
  <c r="W102" i="13"/>
  <c r="V102" i="13"/>
  <c r="U102" i="13"/>
  <c r="T102" i="13"/>
  <c r="S102" i="13"/>
  <c r="R102" i="13"/>
  <c r="Q102" i="13"/>
  <c r="P102" i="13"/>
  <c r="O102" i="13"/>
  <c r="AD102" i="13" s="1"/>
  <c r="N102" i="13"/>
  <c r="AC102" i="13" s="1"/>
  <c r="M102" i="13"/>
  <c r="AB102" i="13" s="1"/>
  <c r="L102" i="13"/>
  <c r="AA102" i="13" s="1"/>
  <c r="K102" i="13"/>
  <c r="Z102" i="13" s="1"/>
  <c r="I102" i="13"/>
  <c r="H102" i="13"/>
  <c r="G102" i="13"/>
  <c r="F102" i="13"/>
  <c r="E102" i="13"/>
  <c r="D102" i="13"/>
  <c r="C102" i="13"/>
  <c r="Y101" i="13"/>
  <c r="X101" i="13"/>
  <c r="W101" i="13"/>
  <c r="V101" i="13"/>
  <c r="U101" i="13"/>
  <c r="T101" i="13"/>
  <c r="S101" i="13"/>
  <c r="R101" i="13"/>
  <c r="Q101" i="13"/>
  <c r="P101" i="13"/>
  <c r="O101" i="13"/>
  <c r="AD101" i="13" s="1"/>
  <c r="N101" i="13"/>
  <c r="AC101" i="13" s="1"/>
  <c r="M101" i="13"/>
  <c r="AB101" i="13" s="1"/>
  <c r="L101" i="13"/>
  <c r="AA101" i="13" s="1"/>
  <c r="K101" i="13"/>
  <c r="Z101" i="13" s="1"/>
  <c r="I101" i="13"/>
  <c r="H101" i="13"/>
  <c r="G101" i="13"/>
  <c r="F101" i="13"/>
  <c r="E101" i="13"/>
  <c r="D101" i="13"/>
  <c r="C101" i="13"/>
  <c r="Y100" i="13"/>
  <c r="X100" i="13"/>
  <c r="W100" i="13"/>
  <c r="V100" i="13"/>
  <c r="U100" i="13"/>
  <c r="T100" i="13"/>
  <c r="S100" i="13"/>
  <c r="R100" i="13"/>
  <c r="Q100" i="13"/>
  <c r="P100" i="13"/>
  <c r="O100" i="13"/>
  <c r="AD100" i="13" s="1"/>
  <c r="N100" i="13"/>
  <c r="AC100" i="13" s="1"/>
  <c r="M100" i="13"/>
  <c r="AB100" i="13" s="1"/>
  <c r="L100" i="13"/>
  <c r="AA100" i="13" s="1"/>
  <c r="K100" i="13"/>
  <c r="Z100" i="13" s="1"/>
  <c r="I100" i="13"/>
  <c r="H100" i="13"/>
  <c r="G100" i="13"/>
  <c r="F100" i="13"/>
  <c r="E100" i="13"/>
  <c r="D100" i="13"/>
  <c r="C100" i="13"/>
  <c r="Y99" i="13"/>
  <c r="X99" i="13"/>
  <c r="W99" i="13"/>
  <c r="V99" i="13"/>
  <c r="U99" i="13"/>
  <c r="T99" i="13"/>
  <c r="S99" i="13"/>
  <c r="R99" i="13"/>
  <c r="Q99" i="13"/>
  <c r="P99" i="13"/>
  <c r="O99" i="13"/>
  <c r="AD99" i="13" s="1"/>
  <c r="N99" i="13"/>
  <c r="AC99" i="13" s="1"/>
  <c r="M99" i="13"/>
  <c r="AB99" i="13" s="1"/>
  <c r="L99" i="13"/>
  <c r="AA99" i="13" s="1"/>
  <c r="K99" i="13"/>
  <c r="Z99" i="13" s="1"/>
  <c r="I99" i="13"/>
  <c r="H99" i="13"/>
  <c r="G99" i="13"/>
  <c r="F99" i="13"/>
  <c r="E99" i="13"/>
  <c r="D99" i="13"/>
  <c r="C99" i="13"/>
  <c r="Y98" i="13"/>
  <c r="X98" i="13"/>
  <c r="W98" i="13"/>
  <c r="V98" i="13"/>
  <c r="U98" i="13"/>
  <c r="T98" i="13"/>
  <c r="S98" i="13"/>
  <c r="R98" i="13"/>
  <c r="Q98" i="13"/>
  <c r="P98" i="13"/>
  <c r="O98" i="13"/>
  <c r="AD98" i="13" s="1"/>
  <c r="N98" i="13"/>
  <c r="AC98" i="13" s="1"/>
  <c r="M98" i="13"/>
  <c r="AB98" i="13" s="1"/>
  <c r="L98" i="13"/>
  <c r="AA98" i="13" s="1"/>
  <c r="K98" i="13"/>
  <c r="Z98" i="13" s="1"/>
  <c r="I98" i="13"/>
  <c r="H98" i="13"/>
  <c r="G98" i="13"/>
  <c r="F98" i="13"/>
  <c r="E98" i="13"/>
  <c r="D98" i="13"/>
  <c r="C98" i="13"/>
  <c r="Y97" i="13"/>
  <c r="X97" i="13"/>
  <c r="W97" i="13"/>
  <c r="V97" i="13"/>
  <c r="U97" i="13"/>
  <c r="T97" i="13"/>
  <c r="S97" i="13"/>
  <c r="R97" i="13"/>
  <c r="Q97" i="13"/>
  <c r="P97" i="13"/>
  <c r="O97" i="13"/>
  <c r="AD97" i="13" s="1"/>
  <c r="N97" i="13"/>
  <c r="AC97" i="13" s="1"/>
  <c r="M97" i="13"/>
  <c r="AB97" i="13" s="1"/>
  <c r="L97" i="13"/>
  <c r="AA97" i="13" s="1"/>
  <c r="K97" i="13"/>
  <c r="Z97" i="13" s="1"/>
  <c r="I97" i="13"/>
  <c r="H97" i="13"/>
  <c r="G97" i="13"/>
  <c r="F97" i="13"/>
  <c r="E97" i="13"/>
  <c r="D97" i="13"/>
  <c r="C97" i="13"/>
  <c r="Y96" i="13"/>
  <c r="X96" i="13"/>
  <c r="W96" i="13"/>
  <c r="V96" i="13"/>
  <c r="U96" i="13"/>
  <c r="T96" i="13"/>
  <c r="S96" i="13"/>
  <c r="R96" i="13"/>
  <c r="Q96" i="13"/>
  <c r="P96" i="13"/>
  <c r="O96" i="13"/>
  <c r="AD96" i="13" s="1"/>
  <c r="N96" i="13"/>
  <c r="AC96" i="13" s="1"/>
  <c r="M96" i="13"/>
  <c r="AB96" i="13" s="1"/>
  <c r="L96" i="13"/>
  <c r="AA96" i="13" s="1"/>
  <c r="K96" i="13"/>
  <c r="Z96" i="13" s="1"/>
  <c r="I96" i="13"/>
  <c r="H96" i="13"/>
  <c r="G96" i="13"/>
  <c r="F96" i="13"/>
  <c r="E96" i="13"/>
  <c r="D96" i="13"/>
  <c r="C96" i="13"/>
  <c r="Y95" i="13"/>
  <c r="X95" i="13"/>
  <c r="W95" i="13"/>
  <c r="V95" i="13"/>
  <c r="U95" i="13"/>
  <c r="T95" i="13"/>
  <c r="S95" i="13"/>
  <c r="R95" i="13"/>
  <c r="Q95" i="13"/>
  <c r="P95" i="13"/>
  <c r="O95" i="13"/>
  <c r="AD95" i="13" s="1"/>
  <c r="N95" i="13"/>
  <c r="AC95" i="13" s="1"/>
  <c r="M95" i="13"/>
  <c r="AB95" i="13" s="1"/>
  <c r="L95" i="13"/>
  <c r="AA95" i="13" s="1"/>
  <c r="K95" i="13"/>
  <c r="Z95" i="13" s="1"/>
  <c r="I95" i="13"/>
  <c r="H95" i="13"/>
  <c r="G95" i="13"/>
  <c r="F95" i="13"/>
  <c r="E95" i="13"/>
  <c r="D95" i="13"/>
  <c r="C95" i="13"/>
  <c r="Y94" i="13"/>
  <c r="X94" i="13"/>
  <c r="W94" i="13"/>
  <c r="V94" i="13"/>
  <c r="U94" i="13"/>
  <c r="T94" i="13"/>
  <c r="S94" i="13"/>
  <c r="R94" i="13"/>
  <c r="Q94" i="13"/>
  <c r="P94" i="13"/>
  <c r="O94" i="13"/>
  <c r="AD94" i="13" s="1"/>
  <c r="N94" i="13"/>
  <c r="AC94" i="13" s="1"/>
  <c r="M94" i="13"/>
  <c r="AB94" i="13" s="1"/>
  <c r="L94" i="13"/>
  <c r="AA94" i="13" s="1"/>
  <c r="K94" i="13"/>
  <c r="Z94" i="13" s="1"/>
  <c r="I94" i="13"/>
  <c r="H94" i="13"/>
  <c r="G94" i="13"/>
  <c r="F94" i="13"/>
  <c r="E94" i="13"/>
  <c r="D94" i="13"/>
  <c r="C94" i="13"/>
  <c r="Y93" i="13"/>
  <c r="X93" i="13"/>
  <c r="W93" i="13"/>
  <c r="V93" i="13"/>
  <c r="U93" i="13"/>
  <c r="T93" i="13"/>
  <c r="S93" i="13"/>
  <c r="R93" i="13"/>
  <c r="Q93" i="13"/>
  <c r="P93" i="13"/>
  <c r="O93" i="13"/>
  <c r="AD93" i="13" s="1"/>
  <c r="N93" i="13"/>
  <c r="AC93" i="13" s="1"/>
  <c r="M93" i="13"/>
  <c r="AB93" i="13" s="1"/>
  <c r="L93" i="13"/>
  <c r="AA93" i="13" s="1"/>
  <c r="K93" i="13"/>
  <c r="Z93" i="13" s="1"/>
  <c r="I93" i="13"/>
  <c r="H93" i="13"/>
  <c r="G93" i="13"/>
  <c r="F93" i="13"/>
  <c r="E93" i="13"/>
  <c r="D93" i="13"/>
  <c r="C93" i="13"/>
  <c r="Y92" i="13"/>
  <c r="X92" i="13"/>
  <c r="W92" i="13"/>
  <c r="V92" i="13"/>
  <c r="U92" i="13"/>
  <c r="T92" i="13"/>
  <c r="S92" i="13"/>
  <c r="R92" i="13"/>
  <c r="Q92" i="13"/>
  <c r="P92" i="13"/>
  <c r="O92" i="13"/>
  <c r="AD92" i="13" s="1"/>
  <c r="N92" i="13"/>
  <c r="AC92" i="13" s="1"/>
  <c r="M92" i="13"/>
  <c r="AB92" i="13" s="1"/>
  <c r="L92" i="13"/>
  <c r="AA92" i="13" s="1"/>
  <c r="K92" i="13"/>
  <c r="Z92" i="13" s="1"/>
  <c r="I92" i="13"/>
  <c r="H92" i="13"/>
  <c r="G92" i="13"/>
  <c r="F92" i="13"/>
  <c r="E92" i="13"/>
  <c r="D92" i="13"/>
  <c r="C92" i="13"/>
  <c r="Y91" i="13"/>
  <c r="X91" i="13"/>
  <c r="W91" i="13"/>
  <c r="V91" i="13"/>
  <c r="U91" i="13"/>
  <c r="T91" i="13"/>
  <c r="S91" i="13"/>
  <c r="R91" i="13"/>
  <c r="Q91" i="13"/>
  <c r="P91" i="13"/>
  <c r="O91" i="13"/>
  <c r="AD91" i="13" s="1"/>
  <c r="N91" i="13"/>
  <c r="AC91" i="13" s="1"/>
  <c r="M91" i="13"/>
  <c r="AB91" i="13" s="1"/>
  <c r="L91" i="13"/>
  <c r="AA91" i="13" s="1"/>
  <c r="K91" i="13"/>
  <c r="Z91" i="13" s="1"/>
  <c r="I91" i="13"/>
  <c r="H91" i="13"/>
  <c r="G91" i="13"/>
  <c r="F91" i="13"/>
  <c r="E91" i="13"/>
  <c r="D91" i="13"/>
  <c r="C91" i="13"/>
  <c r="Y90" i="13"/>
  <c r="X90" i="13"/>
  <c r="W90" i="13"/>
  <c r="V90" i="13"/>
  <c r="U90" i="13"/>
  <c r="T90" i="13"/>
  <c r="S90" i="13"/>
  <c r="R90" i="13"/>
  <c r="Q90" i="13"/>
  <c r="P90" i="13"/>
  <c r="O90" i="13"/>
  <c r="AD90" i="13" s="1"/>
  <c r="N90" i="13"/>
  <c r="AC90" i="13" s="1"/>
  <c r="M90" i="13"/>
  <c r="AB90" i="13" s="1"/>
  <c r="L90" i="13"/>
  <c r="AA90" i="13" s="1"/>
  <c r="K90" i="13"/>
  <c r="Z90" i="13" s="1"/>
  <c r="I90" i="13"/>
  <c r="H90" i="13"/>
  <c r="G90" i="13"/>
  <c r="F90" i="13"/>
  <c r="E90" i="13"/>
  <c r="D90" i="13"/>
  <c r="C90" i="13"/>
  <c r="Y89" i="13"/>
  <c r="X89" i="13"/>
  <c r="W89" i="13"/>
  <c r="V89" i="13"/>
  <c r="U89" i="13"/>
  <c r="T89" i="13"/>
  <c r="S89" i="13"/>
  <c r="R89" i="13"/>
  <c r="Q89" i="13"/>
  <c r="P89" i="13"/>
  <c r="O89" i="13"/>
  <c r="AD89" i="13" s="1"/>
  <c r="N89" i="13"/>
  <c r="AC89" i="13" s="1"/>
  <c r="M89" i="13"/>
  <c r="AB89" i="13" s="1"/>
  <c r="L89" i="13"/>
  <c r="AA89" i="13" s="1"/>
  <c r="K89" i="13"/>
  <c r="Z89" i="13" s="1"/>
  <c r="I89" i="13"/>
  <c r="H89" i="13"/>
  <c r="G89" i="13"/>
  <c r="F89" i="13"/>
  <c r="E89" i="13"/>
  <c r="D89" i="13"/>
  <c r="C89" i="13"/>
  <c r="Y88" i="13"/>
  <c r="X88" i="13"/>
  <c r="W88" i="13"/>
  <c r="V88" i="13"/>
  <c r="U88" i="13"/>
  <c r="T88" i="13"/>
  <c r="S88" i="13"/>
  <c r="R88" i="13"/>
  <c r="Q88" i="13"/>
  <c r="P88" i="13"/>
  <c r="O88" i="13"/>
  <c r="AD88" i="13" s="1"/>
  <c r="N88" i="13"/>
  <c r="AC88" i="13" s="1"/>
  <c r="M88" i="13"/>
  <c r="AB88" i="13" s="1"/>
  <c r="L88" i="13"/>
  <c r="AA88" i="13" s="1"/>
  <c r="K88" i="13"/>
  <c r="Z88" i="13" s="1"/>
  <c r="I88" i="13"/>
  <c r="H88" i="13"/>
  <c r="G88" i="13"/>
  <c r="F88" i="13"/>
  <c r="E88" i="13"/>
  <c r="D88" i="13"/>
  <c r="C88" i="13"/>
  <c r="Y87" i="13"/>
  <c r="X87" i="13"/>
  <c r="W87" i="13"/>
  <c r="V87" i="13"/>
  <c r="U87" i="13"/>
  <c r="T87" i="13"/>
  <c r="S87" i="13"/>
  <c r="R87" i="13"/>
  <c r="Q87" i="13"/>
  <c r="P87" i="13"/>
  <c r="O87" i="13"/>
  <c r="AD87" i="13" s="1"/>
  <c r="N87" i="13"/>
  <c r="AC87" i="13" s="1"/>
  <c r="M87" i="13"/>
  <c r="AB87" i="13" s="1"/>
  <c r="L87" i="13"/>
  <c r="AA87" i="13" s="1"/>
  <c r="K87" i="13"/>
  <c r="Z87" i="13" s="1"/>
  <c r="I87" i="13"/>
  <c r="H87" i="13"/>
  <c r="G87" i="13"/>
  <c r="F87" i="13"/>
  <c r="E87" i="13"/>
  <c r="D87" i="13"/>
  <c r="C87" i="13"/>
  <c r="Y86" i="13"/>
  <c r="X86" i="13"/>
  <c r="W86" i="13"/>
  <c r="V86" i="13"/>
  <c r="U86" i="13"/>
  <c r="T86" i="13"/>
  <c r="S86" i="13"/>
  <c r="R86" i="13"/>
  <c r="Q86" i="13"/>
  <c r="P86" i="13"/>
  <c r="O86" i="13"/>
  <c r="AD86" i="13" s="1"/>
  <c r="N86" i="13"/>
  <c r="AC86" i="13" s="1"/>
  <c r="M86" i="13"/>
  <c r="AB86" i="13" s="1"/>
  <c r="L86" i="13"/>
  <c r="AA86" i="13" s="1"/>
  <c r="K86" i="13"/>
  <c r="Z86" i="13" s="1"/>
  <c r="I86" i="13"/>
  <c r="H86" i="13"/>
  <c r="G86" i="13"/>
  <c r="F86" i="13"/>
  <c r="E86" i="13"/>
  <c r="D86" i="13"/>
  <c r="C86" i="13"/>
  <c r="Y85" i="13"/>
  <c r="X85" i="13"/>
  <c r="W85" i="13"/>
  <c r="V85" i="13"/>
  <c r="U85" i="13"/>
  <c r="T85" i="13"/>
  <c r="S85" i="13"/>
  <c r="R85" i="13"/>
  <c r="Q85" i="13"/>
  <c r="P85" i="13"/>
  <c r="O85" i="13"/>
  <c r="AD85" i="13" s="1"/>
  <c r="N85" i="13"/>
  <c r="AC85" i="13" s="1"/>
  <c r="M85" i="13"/>
  <c r="AB85" i="13" s="1"/>
  <c r="L85" i="13"/>
  <c r="AA85" i="13" s="1"/>
  <c r="K85" i="13"/>
  <c r="Z85" i="13" s="1"/>
  <c r="I85" i="13"/>
  <c r="H85" i="13"/>
  <c r="G85" i="13"/>
  <c r="F85" i="13"/>
  <c r="E85" i="13"/>
  <c r="D85" i="13"/>
  <c r="C85" i="13"/>
  <c r="Y84" i="13"/>
  <c r="X84" i="13"/>
  <c r="W84" i="13"/>
  <c r="V84" i="13"/>
  <c r="U84" i="13"/>
  <c r="T84" i="13"/>
  <c r="S84" i="13"/>
  <c r="R84" i="13"/>
  <c r="Q84" i="13"/>
  <c r="P84" i="13"/>
  <c r="O84" i="13"/>
  <c r="AD84" i="13" s="1"/>
  <c r="N84" i="13"/>
  <c r="AC84" i="13" s="1"/>
  <c r="M84" i="13"/>
  <c r="AB84" i="13" s="1"/>
  <c r="L84" i="13"/>
  <c r="AA84" i="13" s="1"/>
  <c r="K84" i="13"/>
  <c r="Z84" i="13" s="1"/>
  <c r="I84" i="13"/>
  <c r="H84" i="13"/>
  <c r="G84" i="13"/>
  <c r="F84" i="13"/>
  <c r="E84" i="13"/>
  <c r="D84" i="13"/>
  <c r="C84" i="13"/>
  <c r="Y80" i="13"/>
  <c r="X80" i="13"/>
  <c r="W80" i="13"/>
  <c r="V80" i="13"/>
  <c r="U80" i="13"/>
  <c r="T80" i="13"/>
  <c r="S80" i="13"/>
  <c r="R80" i="13"/>
  <c r="Q80" i="13"/>
  <c r="P80" i="13"/>
  <c r="O80" i="13"/>
  <c r="AD80" i="13" s="1"/>
  <c r="N80" i="13"/>
  <c r="AC80" i="13" s="1"/>
  <c r="M80" i="13"/>
  <c r="AB80" i="13" s="1"/>
  <c r="L80" i="13"/>
  <c r="AA80" i="13" s="1"/>
  <c r="K80" i="13"/>
  <c r="Z80" i="13" s="1"/>
  <c r="I80" i="13"/>
  <c r="H80" i="13"/>
  <c r="G80" i="13"/>
  <c r="F80" i="13"/>
  <c r="E80" i="13"/>
  <c r="D80" i="13"/>
  <c r="C80" i="13"/>
  <c r="Y79" i="13"/>
  <c r="X79" i="13"/>
  <c r="W79" i="13"/>
  <c r="V79" i="13"/>
  <c r="U79" i="13"/>
  <c r="T79" i="13"/>
  <c r="S79" i="13"/>
  <c r="R79" i="13"/>
  <c r="Q79" i="13"/>
  <c r="P79" i="13"/>
  <c r="O79" i="13"/>
  <c r="AD79" i="13" s="1"/>
  <c r="N79" i="13"/>
  <c r="AC79" i="13" s="1"/>
  <c r="M79" i="13"/>
  <c r="AB79" i="13" s="1"/>
  <c r="L79" i="13"/>
  <c r="AA79" i="13" s="1"/>
  <c r="K79" i="13"/>
  <c r="Z79" i="13" s="1"/>
  <c r="I79" i="13"/>
  <c r="H79" i="13"/>
  <c r="G79" i="13"/>
  <c r="F79" i="13"/>
  <c r="E79" i="13"/>
  <c r="D79" i="13"/>
  <c r="C79" i="13"/>
  <c r="Y77" i="13"/>
  <c r="X77" i="13"/>
  <c r="W77" i="13"/>
  <c r="V77" i="13"/>
  <c r="U77" i="13"/>
  <c r="T77" i="13"/>
  <c r="S77" i="13"/>
  <c r="R77" i="13"/>
  <c r="Q77" i="13"/>
  <c r="P77" i="13"/>
  <c r="O77" i="13"/>
  <c r="AD77" i="13" s="1"/>
  <c r="N77" i="13"/>
  <c r="AC77" i="13" s="1"/>
  <c r="M77" i="13"/>
  <c r="AB77" i="13" s="1"/>
  <c r="L77" i="13"/>
  <c r="AA77" i="13" s="1"/>
  <c r="K77" i="13"/>
  <c r="Z77" i="13" s="1"/>
  <c r="I77" i="13"/>
  <c r="H77" i="13"/>
  <c r="G77" i="13"/>
  <c r="F77" i="13"/>
  <c r="E77" i="13"/>
  <c r="D77" i="13"/>
  <c r="C77" i="13"/>
  <c r="Y76" i="13"/>
  <c r="X76" i="13"/>
  <c r="W76" i="13"/>
  <c r="V76" i="13"/>
  <c r="U76" i="13"/>
  <c r="T76" i="13"/>
  <c r="S76" i="13"/>
  <c r="R76" i="13"/>
  <c r="Q76" i="13"/>
  <c r="P76" i="13"/>
  <c r="O76" i="13"/>
  <c r="AD76" i="13" s="1"/>
  <c r="N76" i="13"/>
  <c r="AC76" i="13" s="1"/>
  <c r="M76" i="13"/>
  <c r="AB76" i="13" s="1"/>
  <c r="L76" i="13"/>
  <c r="AA76" i="13" s="1"/>
  <c r="K76" i="13"/>
  <c r="Z76" i="13" s="1"/>
  <c r="I76" i="13"/>
  <c r="H76" i="13"/>
  <c r="G76" i="13"/>
  <c r="F76" i="13"/>
  <c r="E76" i="13"/>
  <c r="D76" i="13"/>
  <c r="C76" i="13"/>
  <c r="Y75" i="13"/>
  <c r="X75" i="13"/>
  <c r="W75" i="13"/>
  <c r="V75" i="13"/>
  <c r="U75" i="13"/>
  <c r="T75" i="13"/>
  <c r="S75" i="13"/>
  <c r="R75" i="13"/>
  <c r="Q75" i="13"/>
  <c r="P75" i="13"/>
  <c r="O75" i="13"/>
  <c r="AD75" i="13" s="1"/>
  <c r="N75" i="13"/>
  <c r="AC75" i="13" s="1"/>
  <c r="M75" i="13"/>
  <c r="AB75" i="13" s="1"/>
  <c r="L75" i="13"/>
  <c r="AA75" i="13" s="1"/>
  <c r="K75" i="13"/>
  <c r="Z75" i="13" s="1"/>
  <c r="I75" i="13"/>
  <c r="H75" i="13"/>
  <c r="G75" i="13"/>
  <c r="F75" i="13"/>
  <c r="E75" i="13"/>
  <c r="D75" i="13"/>
  <c r="C75" i="13"/>
  <c r="Y74" i="13"/>
  <c r="X74" i="13"/>
  <c r="W74" i="13"/>
  <c r="V74" i="13"/>
  <c r="U74" i="13"/>
  <c r="T74" i="13"/>
  <c r="S74" i="13"/>
  <c r="R74" i="13"/>
  <c r="Q74" i="13"/>
  <c r="P74" i="13"/>
  <c r="O74" i="13"/>
  <c r="AD74" i="13" s="1"/>
  <c r="N74" i="13"/>
  <c r="AC74" i="13" s="1"/>
  <c r="M74" i="13"/>
  <c r="AB74" i="13" s="1"/>
  <c r="L74" i="13"/>
  <c r="AA74" i="13" s="1"/>
  <c r="K74" i="13"/>
  <c r="Z74" i="13" s="1"/>
  <c r="I74" i="13"/>
  <c r="H74" i="13"/>
  <c r="G74" i="13"/>
  <c r="F74" i="13"/>
  <c r="E74" i="13"/>
  <c r="D74" i="13"/>
  <c r="C74" i="13"/>
  <c r="Y73" i="13"/>
  <c r="X73" i="13"/>
  <c r="W73" i="13"/>
  <c r="V73" i="13"/>
  <c r="U73" i="13"/>
  <c r="T73" i="13"/>
  <c r="S73" i="13"/>
  <c r="R73" i="13"/>
  <c r="Q73" i="13"/>
  <c r="P73" i="13"/>
  <c r="O73" i="13"/>
  <c r="AD73" i="13" s="1"/>
  <c r="N73" i="13"/>
  <c r="AC73" i="13" s="1"/>
  <c r="M73" i="13"/>
  <c r="AB73" i="13" s="1"/>
  <c r="L73" i="13"/>
  <c r="AA73" i="13" s="1"/>
  <c r="K73" i="13"/>
  <c r="Z73" i="13" s="1"/>
  <c r="I73" i="13"/>
  <c r="H73" i="13"/>
  <c r="G73" i="13"/>
  <c r="F73" i="13"/>
  <c r="E73" i="13"/>
  <c r="D73" i="13"/>
  <c r="C73" i="13"/>
  <c r="Y72" i="13"/>
  <c r="X72" i="13"/>
  <c r="W72" i="13"/>
  <c r="V72" i="13"/>
  <c r="U72" i="13"/>
  <c r="T72" i="13"/>
  <c r="S72" i="13"/>
  <c r="R72" i="13"/>
  <c r="Q72" i="13"/>
  <c r="P72" i="13"/>
  <c r="O72" i="13"/>
  <c r="AD72" i="13" s="1"/>
  <c r="N72" i="13"/>
  <c r="AC72" i="13" s="1"/>
  <c r="M72" i="13"/>
  <c r="AB72" i="13" s="1"/>
  <c r="L72" i="13"/>
  <c r="AA72" i="13" s="1"/>
  <c r="K72" i="13"/>
  <c r="Z72" i="13" s="1"/>
  <c r="I72" i="13"/>
  <c r="H72" i="13"/>
  <c r="G72" i="13"/>
  <c r="F72" i="13"/>
  <c r="E72" i="13"/>
  <c r="D72" i="13"/>
  <c r="C72" i="13"/>
  <c r="Y71" i="13"/>
  <c r="X71" i="13"/>
  <c r="W71" i="13"/>
  <c r="V71" i="13"/>
  <c r="U71" i="13"/>
  <c r="T71" i="13"/>
  <c r="S71" i="13"/>
  <c r="R71" i="13"/>
  <c r="Q71" i="13"/>
  <c r="P71" i="13"/>
  <c r="O71" i="13"/>
  <c r="AD71" i="13" s="1"/>
  <c r="N71" i="13"/>
  <c r="AC71" i="13" s="1"/>
  <c r="M71" i="13"/>
  <c r="AB71" i="13" s="1"/>
  <c r="L71" i="13"/>
  <c r="AA71" i="13" s="1"/>
  <c r="K71" i="13"/>
  <c r="Z71" i="13" s="1"/>
  <c r="I71" i="13"/>
  <c r="H71" i="13"/>
  <c r="G71" i="13"/>
  <c r="F71" i="13"/>
  <c r="E71" i="13"/>
  <c r="D71" i="13"/>
  <c r="C71" i="13"/>
  <c r="Y70" i="13"/>
  <c r="X70" i="13"/>
  <c r="W70" i="13"/>
  <c r="V70" i="13"/>
  <c r="U70" i="13"/>
  <c r="T70" i="13"/>
  <c r="S70" i="13"/>
  <c r="R70" i="13"/>
  <c r="Q70" i="13"/>
  <c r="P70" i="13"/>
  <c r="O70" i="13"/>
  <c r="AD70" i="13" s="1"/>
  <c r="N70" i="13"/>
  <c r="AC70" i="13" s="1"/>
  <c r="M70" i="13"/>
  <c r="AB70" i="13" s="1"/>
  <c r="L70" i="13"/>
  <c r="AA70" i="13" s="1"/>
  <c r="K70" i="13"/>
  <c r="Z70" i="13" s="1"/>
  <c r="I70" i="13"/>
  <c r="H70" i="13"/>
  <c r="G70" i="13"/>
  <c r="F70" i="13"/>
  <c r="E70" i="13"/>
  <c r="D70" i="13"/>
  <c r="C70" i="13"/>
  <c r="Y69" i="13"/>
  <c r="X69" i="13"/>
  <c r="W69" i="13"/>
  <c r="V69" i="13"/>
  <c r="U69" i="13"/>
  <c r="T69" i="13"/>
  <c r="S69" i="13"/>
  <c r="R69" i="13"/>
  <c r="Q69" i="13"/>
  <c r="P69" i="13"/>
  <c r="O69" i="13"/>
  <c r="AD69" i="13" s="1"/>
  <c r="N69" i="13"/>
  <c r="AC69" i="13" s="1"/>
  <c r="M69" i="13"/>
  <c r="AB69" i="13" s="1"/>
  <c r="L69" i="13"/>
  <c r="AA69" i="13" s="1"/>
  <c r="K69" i="13"/>
  <c r="Z69" i="13" s="1"/>
  <c r="I69" i="13"/>
  <c r="H69" i="13"/>
  <c r="G69" i="13"/>
  <c r="F69" i="13"/>
  <c r="E69" i="13"/>
  <c r="D69" i="13"/>
  <c r="C69" i="13"/>
  <c r="Y68" i="13"/>
  <c r="X68" i="13"/>
  <c r="W68" i="13"/>
  <c r="V68" i="13"/>
  <c r="U68" i="13"/>
  <c r="T68" i="13"/>
  <c r="S68" i="13"/>
  <c r="R68" i="13"/>
  <c r="Q68" i="13"/>
  <c r="P68" i="13"/>
  <c r="O68" i="13"/>
  <c r="AD68" i="13" s="1"/>
  <c r="N68" i="13"/>
  <c r="AC68" i="13" s="1"/>
  <c r="M68" i="13"/>
  <c r="AB68" i="13" s="1"/>
  <c r="L68" i="13"/>
  <c r="AA68" i="13" s="1"/>
  <c r="K68" i="13"/>
  <c r="Z68" i="13" s="1"/>
  <c r="I68" i="13"/>
  <c r="H68" i="13"/>
  <c r="G68" i="13"/>
  <c r="F68" i="13"/>
  <c r="E68" i="13"/>
  <c r="D68" i="13"/>
  <c r="C68" i="13"/>
  <c r="Y43" i="13"/>
  <c r="X43" i="13"/>
  <c r="W43" i="13"/>
  <c r="V43" i="13"/>
  <c r="U43" i="13"/>
  <c r="T43" i="13"/>
  <c r="S43" i="13"/>
  <c r="R43" i="13"/>
  <c r="Q43" i="13"/>
  <c r="P43" i="13"/>
  <c r="O43" i="13"/>
  <c r="AD43" i="13" s="1"/>
  <c r="N43" i="13"/>
  <c r="AC43" i="13" s="1"/>
  <c r="M43" i="13"/>
  <c r="AB43" i="13" s="1"/>
  <c r="L43" i="13"/>
  <c r="AA43" i="13" s="1"/>
  <c r="K43" i="13"/>
  <c r="Z43" i="13" s="1"/>
  <c r="I43" i="13"/>
  <c r="H43" i="13"/>
  <c r="G43" i="13"/>
  <c r="F43" i="13"/>
  <c r="E43" i="13"/>
  <c r="D43" i="13"/>
  <c r="C43" i="13"/>
  <c r="Y42" i="13"/>
  <c r="X42" i="13"/>
  <c r="W42" i="13"/>
  <c r="V42" i="13"/>
  <c r="U42" i="13"/>
  <c r="T42" i="13"/>
  <c r="S42" i="13"/>
  <c r="R42" i="13"/>
  <c r="Q42" i="13"/>
  <c r="P42" i="13"/>
  <c r="O42" i="13"/>
  <c r="AD42" i="13" s="1"/>
  <c r="N42" i="13"/>
  <c r="AC42" i="13" s="1"/>
  <c r="M42" i="13"/>
  <c r="AB42" i="13" s="1"/>
  <c r="L42" i="13"/>
  <c r="AA42" i="13" s="1"/>
  <c r="K42" i="13"/>
  <c r="Z42" i="13" s="1"/>
  <c r="I42" i="13"/>
  <c r="H42" i="13"/>
  <c r="G42" i="13"/>
  <c r="F42" i="13"/>
  <c r="E42" i="13"/>
  <c r="D42" i="13"/>
  <c r="C42" i="13"/>
  <c r="Y41" i="13"/>
  <c r="X41" i="13"/>
  <c r="W41" i="13"/>
  <c r="V41" i="13"/>
  <c r="U41" i="13"/>
  <c r="T41" i="13"/>
  <c r="S41" i="13"/>
  <c r="R41" i="13"/>
  <c r="Q41" i="13"/>
  <c r="P41" i="13"/>
  <c r="O41" i="13"/>
  <c r="AD41" i="13" s="1"/>
  <c r="N41" i="13"/>
  <c r="AC41" i="13" s="1"/>
  <c r="M41" i="13"/>
  <c r="AB41" i="13" s="1"/>
  <c r="L41" i="13"/>
  <c r="AA41" i="13" s="1"/>
  <c r="K41" i="13"/>
  <c r="Z41" i="13" s="1"/>
  <c r="I41" i="13"/>
  <c r="H41" i="13"/>
  <c r="G41" i="13"/>
  <c r="F41" i="13"/>
  <c r="E41" i="13"/>
  <c r="D41" i="13"/>
  <c r="C41" i="13"/>
  <c r="Y40" i="13"/>
  <c r="X40" i="13"/>
  <c r="W40" i="13"/>
  <c r="V40" i="13"/>
  <c r="U40" i="13"/>
  <c r="T40" i="13"/>
  <c r="S40" i="13"/>
  <c r="R40" i="13"/>
  <c r="Q40" i="13"/>
  <c r="P40" i="13"/>
  <c r="O40" i="13"/>
  <c r="AD40" i="13" s="1"/>
  <c r="N40" i="13"/>
  <c r="AC40" i="13" s="1"/>
  <c r="M40" i="13"/>
  <c r="AB40" i="13" s="1"/>
  <c r="L40" i="13"/>
  <c r="AA40" i="13" s="1"/>
  <c r="K40" i="13"/>
  <c r="Z40" i="13" s="1"/>
  <c r="I40" i="13"/>
  <c r="H40" i="13"/>
  <c r="G40" i="13"/>
  <c r="F40" i="13"/>
  <c r="E40" i="13"/>
  <c r="D40" i="13"/>
  <c r="C40" i="13"/>
  <c r="Y39" i="13"/>
  <c r="X39" i="13"/>
  <c r="W39" i="13"/>
  <c r="V39" i="13"/>
  <c r="U39" i="13"/>
  <c r="T39" i="13"/>
  <c r="S39" i="13"/>
  <c r="R39" i="13"/>
  <c r="Q39" i="13"/>
  <c r="P39" i="13"/>
  <c r="O39" i="13"/>
  <c r="AD39" i="13" s="1"/>
  <c r="N39" i="13"/>
  <c r="AC39" i="13" s="1"/>
  <c r="M39" i="13"/>
  <c r="AB39" i="13" s="1"/>
  <c r="L39" i="13"/>
  <c r="AA39" i="13" s="1"/>
  <c r="K39" i="13"/>
  <c r="Z39" i="13" s="1"/>
  <c r="I39" i="13"/>
  <c r="H39" i="13"/>
  <c r="G39" i="13"/>
  <c r="F39" i="13"/>
  <c r="E39" i="13"/>
  <c r="D39" i="13"/>
  <c r="C39" i="13"/>
  <c r="Y38" i="13"/>
  <c r="X38" i="13"/>
  <c r="W38" i="13"/>
  <c r="V38" i="13"/>
  <c r="U38" i="13"/>
  <c r="T38" i="13"/>
  <c r="S38" i="13"/>
  <c r="R38" i="13"/>
  <c r="Q38" i="13"/>
  <c r="P38" i="13"/>
  <c r="O38" i="13"/>
  <c r="AD38" i="13" s="1"/>
  <c r="N38" i="13"/>
  <c r="AC38" i="13" s="1"/>
  <c r="M38" i="13"/>
  <c r="AB38" i="13" s="1"/>
  <c r="L38" i="13"/>
  <c r="AA38" i="13" s="1"/>
  <c r="K38" i="13"/>
  <c r="Z38" i="13" s="1"/>
  <c r="I38" i="13"/>
  <c r="H38" i="13"/>
  <c r="G38" i="13"/>
  <c r="F38" i="13"/>
  <c r="E38" i="13"/>
  <c r="D38" i="13"/>
  <c r="C38" i="13"/>
  <c r="Y37" i="13"/>
  <c r="X37" i="13"/>
  <c r="W37" i="13"/>
  <c r="V37" i="13"/>
  <c r="U37" i="13"/>
  <c r="T37" i="13"/>
  <c r="S37" i="13"/>
  <c r="R37" i="13"/>
  <c r="Q37" i="13"/>
  <c r="P37" i="13"/>
  <c r="O37" i="13"/>
  <c r="AD37" i="13" s="1"/>
  <c r="N37" i="13"/>
  <c r="AC37" i="13" s="1"/>
  <c r="M37" i="13"/>
  <c r="AB37" i="13" s="1"/>
  <c r="L37" i="13"/>
  <c r="AA37" i="13" s="1"/>
  <c r="K37" i="13"/>
  <c r="Z37" i="13" s="1"/>
  <c r="I37" i="13"/>
  <c r="H37" i="13"/>
  <c r="G37" i="13"/>
  <c r="F37" i="13"/>
  <c r="E37" i="13"/>
  <c r="D37" i="13"/>
  <c r="C37" i="13"/>
  <c r="Y36" i="13"/>
  <c r="X36" i="13"/>
  <c r="W36" i="13"/>
  <c r="V36" i="13"/>
  <c r="U36" i="13"/>
  <c r="T36" i="13"/>
  <c r="S36" i="13"/>
  <c r="R36" i="13"/>
  <c r="Q36" i="13"/>
  <c r="P36" i="13"/>
  <c r="O36" i="13"/>
  <c r="AD36" i="13" s="1"/>
  <c r="N36" i="13"/>
  <c r="AC36" i="13" s="1"/>
  <c r="M36" i="13"/>
  <c r="AB36" i="13" s="1"/>
  <c r="L36" i="13"/>
  <c r="AA36" i="13" s="1"/>
  <c r="K36" i="13"/>
  <c r="Z36" i="13" s="1"/>
  <c r="I36" i="13"/>
  <c r="H36" i="13"/>
  <c r="G36" i="13"/>
  <c r="F36" i="13"/>
  <c r="E36" i="13"/>
  <c r="D36" i="13"/>
  <c r="C36" i="13"/>
  <c r="Y35" i="13"/>
  <c r="X35" i="13"/>
  <c r="W35" i="13"/>
  <c r="V35" i="13"/>
  <c r="U35" i="13"/>
  <c r="T35" i="13"/>
  <c r="S35" i="13"/>
  <c r="R35" i="13"/>
  <c r="Q35" i="13"/>
  <c r="P35" i="13"/>
  <c r="O35" i="13"/>
  <c r="AD35" i="13" s="1"/>
  <c r="N35" i="13"/>
  <c r="AC35" i="13" s="1"/>
  <c r="M35" i="13"/>
  <c r="AB35" i="13" s="1"/>
  <c r="L35" i="13"/>
  <c r="AA35" i="13" s="1"/>
  <c r="K35" i="13"/>
  <c r="Z35" i="13" s="1"/>
  <c r="I35" i="13"/>
  <c r="H35" i="13"/>
  <c r="G35" i="13"/>
  <c r="F35" i="13"/>
  <c r="E35" i="13"/>
  <c r="D35" i="13"/>
  <c r="C35" i="13"/>
  <c r="Y34" i="13"/>
  <c r="X34" i="13"/>
  <c r="W34" i="13"/>
  <c r="V34" i="13"/>
  <c r="U34" i="13"/>
  <c r="T34" i="13"/>
  <c r="S34" i="13"/>
  <c r="R34" i="13"/>
  <c r="Q34" i="13"/>
  <c r="P34" i="13"/>
  <c r="O34" i="13"/>
  <c r="AD34" i="13" s="1"/>
  <c r="N34" i="13"/>
  <c r="AC34" i="13" s="1"/>
  <c r="M34" i="13"/>
  <c r="AB34" i="13" s="1"/>
  <c r="L34" i="13"/>
  <c r="AA34" i="13" s="1"/>
  <c r="K34" i="13"/>
  <c r="Z34" i="13" s="1"/>
  <c r="I34" i="13"/>
  <c r="H34" i="13"/>
  <c r="G34" i="13"/>
  <c r="F34" i="13"/>
  <c r="E34" i="13"/>
  <c r="D34" i="13"/>
  <c r="C34" i="13"/>
  <c r="Y33" i="13"/>
  <c r="X33" i="13"/>
  <c r="W33" i="13"/>
  <c r="V33" i="13"/>
  <c r="U33" i="13"/>
  <c r="T33" i="13"/>
  <c r="S33" i="13"/>
  <c r="R33" i="13"/>
  <c r="Q33" i="13"/>
  <c r="P33" i="13"/>
  <c r="O33" i="13"/>
  <c r="AD33" i="13" s="1"/>
  <c r="N33" i="13"/>
  <c r="AC33" i="13" s="1"/>
  <c r="M33" i="13"/>
  <c r="AB33" i="13" s="1"/>
  <c r="L33" i="13"/>
  <c r="AA33" i="13" s="1"/>
  <c r="K33" i="13"/>
  <c r="Z33" i="13" s="1"/>
  <c r="I33" i="13"/>
  <c r="H33" i="13"/>
  <c r="G33" i="13"/>
  <c r="F33" i="13"/>
  <c r="E33" i="13"/>
  <c r="D33" i="13"/>
  <c r="C33" i="13"/>
  <c r="Y32" i="13"/>
  <c r="X32" i="13"/>
  <c r="W32" i="13"/>
  <c r="V32" i="13"/>
  <c r="U32" i="13"/>
  <c r="T32" i="13"/>
  <c r="S32" i="13"/>
  <c r="R32" i="13"/>
  <c r="Q32" i="13"/>
  <c r="P32" i="13"/>
  <c r="O32" i="13"/>
  <c r="AD32" i="13" s="1"/>
  <c r="N32" i="13"/>
  <c r="AC32" i="13" s="1"/>
  <c r="M32" i="13"/>
  <c r="AB32" i="13" s="1"/>
  <c r="L32" i="13"/>
  <c r="AA32" i="13" s="1"/>
  <c r="K32" i="13"/>
  <c r="Z32" i="13" s="1"/>
  <c r="I32" i="13"/>
  <c r="H32" i="13"/>
  <c r="G32" i="13"/>
  <c r="F32" i="13"/>
  <c r="E32" i="13"/>
  <c r="D32" i="13"/>
  <c r="C32" i="13"/>
  <c r="Y31" i="13"/>
  <c r="X31" i="13"/>
  <c r="W31" i="13"/>
  <c r="V31" i="13"/>
  <c r="U31" i="13"/>
  <c r="T31" i="13"/>
  <c r="S31" i="13"/>
  <c r="R31" i="13"/>
  <c r="Q31" i="13"/>
  <c r="P31" i="13"/>
  <c r="O31" i="13"/>
  <c r="AD31" i="13" s="1"/>
  <c r="N31" i="13"/>
  <c r="AC31" i="13" s="1"/>
  <c r="M31" i="13"/>
  <c r="AB31" i="13" s="1"/>
  <c r="L31" i="13"/>
  <c r="AA31" i="13" s="1"/>
  <c r="K31" i="13"/>
  <c r="Z31" i="13" s="1"/>
  <c r="I31" i="13"/>
  <c r="H31" i="13"/>
  <c r="G31" i="13"/>
  <c r="F31" i="13"/>
  <c r="E31" i="13"/>
  <c r="D31" i="13"/>
  <c r="C31" i="13"/>
  <c r="Y30" i="13"/>
  <c r="X30" i="13"/>
  <c r="W30" i="13"/>
  <c r="V30" i="13"/>
  <c r="U30" i="13"/>
  <c r="T30" i="13"/>
  <c r="S30" i="13"/>
  <c r="R30" i="13"/>
  <c r="Q30" i="13"/>
  <c r="P30" i="13"/>
  <c r="O30" i="13"/>
  <c r="AD30" i="13" s="1"/>
  <c r="N30" i="13"/>
  <c r="AC30" i="13" s="1"/>
  <c r="M30" i="13"/>
  <c r="AB30" i="13" s="1"/>
  <c r="L30" i="13"/>
  <c r="AA30" i="13" s="1"/>
  <c r="K30" i="13"/>
  <c r="Z30" i="13" s="1"/>
  <c r="I30" i="13"/>
  <c r="H30" i="13"/>
  <c r="G30" i="13"/>
  <c r="F30" i="13"/>
  <c r="E30" i="13"/>
  <c r="D30" i="13"/>
  <c r="C30" i="13"/>
  <c r="Y29" i="13"/>
  <c r="X29" i="13"/>
  <c r="W29" i="13"/>
  <c r="V29" i="13"/>
  <c r="U29" i="13"/>
  <c r="T29" i="13"/>
  <c r="S29" i="13"/>
  <c r="R29" i="13"/>
  <c r="Q29" i="13"/>
  <c r="P29" i="13"/>
  <c r="O29" i="13"/>
  <c r="AD29" i="13" s="1"/>
  <c r="N29" i="13"/>
  <c r="AC29" i="13" s="1"/>
  <c r="M29" i="13"/>
  <c r="AB29" i="13" s="1"/>
  <c r="L29" i="13"/>
  <c r="AA29" i="13" s="1"/>
  <c r="K29" i="13"/>
  <c r="Z29" i="13" s="1"/>
  <c r="I29" i="13"/>
  <c r="H29" i="13"/>
  <c r="G29" i="13"/>
  <c r="F29" i="13"/>
  <c r="E29" i="13"/>
  <c r="D29" i="13"/>
  <c r="C29" i="13"/>
  <c r="Y28" i="13"/>
  <c r="X28" i="13"/>
  <c r="W28" i="13"/>
  <c r="V28" i="13"/>
  <c r="U28" i="13"/>
  <c r="T28" i="13"/>
  <c r="S28" i="13"/>
  <c r="R28" i="13"/>
  <c r="Q28" i="13"/>
  <c r="P28" i="13"/>
  <c r="O28" i="13"/>
  <c r="AD28" i="13" s="1"/>
  <c r="N28" i="13"/>
  <c r="AC28" i="13" s="1"/>
  <c r="M28" i="13"/>
  <c r="AB28" i="13" s="1"/>
  <c r="L28" i="13"/>
  <c r="AA28" i="13" s="1"/>
  <c r="K28" i="13"/>
  <c r="Z28" i="13" s="1"/>
  <c r="I28" i="13"/>
  <c r="H28" i="13"/>
  <c r="G28" i="13"/>
  <c r="F28" i="13"/>
  <c r="E28" i="13"/>
  <c r="D28" i="13"/>
  <c r="C28" i="13"/>
  <c r="Y27" i="13"/>
  <c r="X27" i="13"/>
  <c r="W27" i="13"/>
  <c r="V27" i="13"/>
  <c r="U27" i="13"/>
  <c r="T27" i="13"/>
  <c r="S27" i="13"/>
  <c r="R27" i="13"/>
  <c r="Q27" i="13"/>
  <c r="P27" i="13"/>
  <c r="O27" i="13"/>
  <c r="AD27" i="13" s="1"/>
  <c r="N27" i="13"/>
  <c r="AC27" i="13" s="1"/>
  <c r="M27" i="13"/>
  <c r="AB27" i="13" s="1"/>
  <c r="L27" i="13"/>
  <c r="AA27" i="13" s="1"/>
  <c r="K27" i="13"/>
  <c r="Z27" i="13" s="1"/>
  <c r="I27" i="13"/>
  <c r="H27" i="13"/>
  <c r="G27" i="13"/>
  <c r="F27" i="13"/>
  <c r="E27" i="13"/>
  <c r="D27" i="13"/>
  <c r="C27" i="13"/>
  <c r="Y26" i="13"/>
  <c r="X26" i="13"/>
  <c r="W26" i="13"/>
  <c r="V26" i="13"/>
  <c r="U26" i="13"/>
  <c r="T26" i="13"/>
  <c r="S26" i="13"/>
  <c r="R26" i="13"/>
  <c r="Q26" i="13"/>
  <c r="P26" i="13"/>
  <c r="O26" i="13"/>
  <c r="AD26" i="13" s="1"/>
  <c r="N26" i="13"/>
  <c r="AC26" i="13" s="1"/>
  <c r="M26" i="13"/>
  <c r="AB26" i="13" s="1"/>
  <c r="L26" i="13"/>
  <c r="AA26" i="13" s="1"/>
  <c r="K26" i="13"/>
  <c r="Z26" i="13" s="1"/>
  <c r="I26" i="13"/>
  <c r="H26" i="13"/>
  <c r="G26" i="13"/>
  <c r="F26" i="13"/>
  <c r="E26" i="13"/>
  <c r="D26" i="13"/>
  <c r="C26" i="13"/>
  <c r="Y25" i="13"/>
  <c r="X25" i="13"/>
  <c r="W25" i="13"/>
  <c r="V25" i="13"/>
  <c r="U25" i="13"/>
  <c r="T25" i="13"/>
  <c r="S25" i="13"/>
  <c r="R25" i="13"/>
  <c r="Q25" i="13"/>
  <c r="P25" i="13"/>
  <c r="O25" i="13"/>
  <c r="AD25" i="13" s="1"/>
  <c r="N25" i="13"/>
  <c r="AC25" i="13" s="1"/>
  <c r="M25" i="13"/>
  <c r="AB25" i="13" s="1"/>
  <c r="L25" i="13"/>
  <c r="AA25" i="13" s="1"/>
  <c r="K25" i="13"/>
  <c r="Z25" i="13" s="1"/>
  <c r="I25" i="13"/>
  <c r="H25" i="13"/>
  <c r="G25" i="13"/>
  <c r="F25" i="13"/>
  <c r="E25" i="13"/>
  <c r="D25" i="13"/>
  <c r="C25" i="13"/>
  <c r="Y24" i="13"/>
  <c r="X24" i="13"/>
  <c r="W24" i="13"/>
  <c r="V24" i="13"/>
  <c r="U24" i="13"/>
  <c r="T24" i="13"/>
  <c r="S24" i="13"/>
  <c r="R24" i="13"/>
  <c r="Q24" i="13"/>
  <c r="P24" i="13"/>
  <c r="O24" i="13"/>
  <c r="AD24" i="13" s="1"/>
  <c r="N24" i="13"/>
  <c r="AC24" i="13" s="1"/>
  <c r="M24" i="13"/>
  <c r="AB24" i="13" s="1"/>
  <c r="L24" i="13"/>
  <c r="AA24" i="13" s="1"/>
  <c r="K24" i="13"/>
  <c r="Z24" i="13" s="1"/>
  <c r="I24" i="13"/>
  <c r="H24" i="13"/>
  <c r="G24" i="13"/>
  <c r="F24" i="13"/>
  <c r="E24" i="13"/>
  <c r="D24" i="13"/>
  <c r="C24" i="13"/>
  <c r="Y23" i="13"/>
  <c r="X23" i="13"/>
  <c r="W23" i="13"/>
  <c r="V23" i="13"/>
  <c r="U23" i="13"/>
  <c r="T23" i="13"/>
  <c r="S23" i="13"/>
  <c r="R23" i="13"/>
  <c r="Q23" i="13"/>
  <c r="P23" i="13"/>
  <c r="O23" i="13"/>
  <c r="AD23" i="13" s="1"/>
  <c r="N23" i="13"/>
  <c r="AC23" i="13" s="1"/>
  <c r="M23" i="13"/>
  <c r="AB23" i="13" s="1"/>
  <c r="L23" i="13"/>
  <c r="AA23" i="13" s="1"/>
  <c r="K23" i="13"/>
  <c r="Z23" i="13" s="1"/>
  <c r="I23" i="13"/>
  <c r="H23" i="13"/>
  <c r="G23" i="13"/>
  <c r="F23" i="13"/>
  <c r="E23" i="13"/>
  <c r="D23" i="13"/>
  <c r="C23" i="13"/>
  <c r="Y22" i="13"/>
  <c r="X22" i="13"/>
  <c r="W22" i="13"/>
  <c r="V22" i="13"/>
  <c r="U22" i="13"/>
  <c r="T22" i="13"/>
  <c r="S22" i="13"/>
  <c r="R22" i="13"/>
  <c r="Q22" i="13"/>
  <c r="P22" i="13"/>
  <c r="O22" i="13"/>
  <c r="AD22" i="13" s="1"/>
  <c r="N22" i="13"/>
  <c r="AC22" i="13" s="1"/>
  <c r="M22" i="13"/>
  <c r="AB22" i="13" s="1"/>
  <c r="L22" i="13"/>
  <c r="AA22" i="13" s="1"/>
  <c r="K22" i="13"/>
  <c r="Z22" i="13" s="1"/>
  <c r="I22" i="13"/>
  <c r="H22" i="13"/>
  <c r="G22" i="13"/>
  <c r="F22" i="13"/>
  <c r="E22" i="13"/>
  <c r="D22" i="13"/>
  <c r="C22" i="13"/>
  <c r="Y21" i="13"/>
  <c r="X21" i="13"/>
  <c r="W21" i="13"/>
  <c r="V21" i="13"/>
  <c r="U21" i="13"/>
  <c r="T21" i="13"/>
  <c r="S21" i="13"/>
  <c r="R21" i="13"/>
  <c r="Q21" i="13"/>
  <c r="P21" i="13"/>
  <c r="O21" i="13"/>
  <c r="AD21" i="13" s="1"/>
  <c r="N21" i="13"/>
  <c r="AC21" i="13" s="1"/>
  <c r="M21" i="13"/>
  <c r="AB21" i="13" s="1"/>
  <c r="L21" i="13"/>
  <c r="AA21" i="13" s="1"/>
  <c r="K21" i="13"/>
  <c r="Z21" i="13" s="1"/>
  <c r="I21" i="13"/>
  <c r="H21" i="13"/>
  <c r="G21" i="13"/>
  <c r="F21" i="13"/>
  <c r="E21" i="13"/>
  <c r="D21" i="13"/>
  <c r="C21" i="13"/>
  <c r="Y20" i="13"/>
  <c r="X20" i="13"/>
  <c r="W20" i="13"/>
  <c r="V20" i="13"/>
  <c r="U20" i="13"/>
  <c r="T20" i="13"/>
  <c r="S20" i="13"/>
  <c r="R20" i="13"/>
  <c r="Q20" i="13"/>
  <c r="P20" i="13"/>
  <c r="O20" i="13"/>
  <c r="AD20" i="13" s="1"/>
  <c r="N20" i="13"/>
  <c r="AC20" i="13" s="1"/>
  <c r="M20" i="13"/>
  <c r="AB20" i="13" s="1"/>
  <c r="L20" i="13"/>
  <c r="AA20" i="13" s="1"/>
  <c r="K20" i="13"/>
  <c r="Z20" i="13" s="1"/>
  <c r="I20" i="13"/>
  <c r="H20" i="13"/>
  <c r="G20" i="13"/>
  <c r="F20" i="13"/>
  <c r="E20" i="13"/>
  <c r="D20" i="13"/>
  <c r="C20" i="13"/>
  <c r="Y19" i="13"/>
  <c r="X19" i="13"/>
  <c r="W19" i="13"/>
  <c r="V19" i="13"/>
  <c r="U19" i="13"/>
  <c r="T19" i="13"/>
  <c r="S19" i="13"/>
  <c r="R19" i="13"/>
  <c r="Q19" i="13"/>
  <c r="P19" i="13"/>
  <c r="O19" i="13"/>
  <c r="AD19" i="13" s="1"/>
  <c r="N19" i="13"/>
  <c r="AC19" i="13" s="1"/>
  <c r="M19" i="13"/>
  <c r="AB19" i="13" s="1"/>
  <c r="L19" i="13"/>
  <c r="AA19" i="13" s="1"/>
  <c r="K19" i="13"/>
  <c r="Z19" i="13" s="1"/>
  <c r="I19" i="13"/>
  <c r="H19" i="13"/>
  <c r="G19" i="13"/>
  <c r="F19" i="13"/>
  <c r="E19" i="13"/>
  <c r="D19" i="13"/>
  <c r="C19" i="13"/>
  <c r="Y18" i="13"/>
  <c r="X18" i="13"/>
  <c r="W18" i="13"/>
  <c r="V18" i="13"/>
  <c r="U18" i="13"/>
  <c r="T18" i="13"/>
  <c r="S18" i="13"/>
  <c r="R18" i="13"/>
  <c r="Q18" i="13"/>
  <c r="P18" i="13"/>
  <c r="O18" i="13"/>
  <c r="AD18" i="13" s="1"/>
  <c r="N18" i="13"/>
  <c r="AC18" i="13" s="1"/>
  <c r="M18" i="13"/>
  <c r="AB18" i="13" s="1"/>
  <c r="L18" i="13"/>
  <c r="AA18" i="13" s="1"/>
  <c r="K18" i="13"/>
  <c r="Z18" i="13" s="1"/>
  <c r="I18" i="13"/>
  <c r="H18" i="13"/>
  <c r="G18" i="13"/>
  <c r="F18" i="13"/>
  <c r="E18" i="13"/>
  <c r="D18" i="13"/>
  <c r="C18" i="13"/>
  <c r="Y17" i="13"/>
  <c r="X17" i="13"/>
  <c r="W17" i="13"/>
  <c r="V17" i="13"/>
  <c r="U17" i="13"/>
  <c r="T17" i="13"/>
  <c r="S17" i="13"/>
  <c r="R17" i="13"/>
  <c r="Q17" i="13"/>
  <c r="P17" i="13"/>
  <c r="O17" i="13"/>
  <c r="AD17" i="13" s="1"/>
  <c r="N17" i="13"/>
  <c r="AC17" i="13" s="1"/>
  <c r="M17" i="13"/>
  <c r="AB17" i="13" s="1"/>
  <c r="L17" i="13"/>
  <c r="AA17" i="13" s="1"/>
  <c r="K17" i="13"/>
  <c r="Z17" i="13" s="1"/>
  <c r="I17" i="13"/>
  <c r="H17" i="13"/>
  <c r="G17" i="13"/>
  <c r="F17" i="13"/>
  <c r="E17" i="13"/>
  <c r="D17" i="13"/>
  <c r="C17" i="13"/>
  <c r="Y16" i="13"/>
  <c r="X16" i="13"/>
  <c r="W16" i="13"/>
  <c r="V16" i="13"/>
  <c r="U16" i="13"/>
  <c r="T16" i="13"/>
  <c r="S16" i="13"/>
  <c r="R16" i="13"/>
  <c r="Q16" i="13"/>
  <c r="P16" i="13"/>
  <c r="O16" i="13"/>
  <c r="AD16" i="13" s="1"/>
  <c r="N16" i="13"/>
  <c r="AC16" i="13" s="1"/>
  <c r="M16" i="13"/>
  <c r="AB16" i="13" s="1"/>
  <c r="L16" i="13"/>
  <c r="AA16" i="13" s="1"/>
  <c r="K16" i="13"/>
  <c r="Z16" i="13" s="1"/>
  <c r="I16" i="13"/>
  <c r="H16" i="13"/>
  <c r="G16" i="13"/>
  <c r="F16" i="13"/>
  <c r="E16" i="13"/>
  <c r="D16" i="13"/>
  <c r="C16" i="13"/>
  <c r="Y15" i="13"/>
  <c r="X15" i="13"/>
  <c r="W15" i="13"/>
  <c r="V15" i="13"/>
  <c r="U15" i="13"/>
  <c r="T15" i="13"/>
  <c r="S15" i="13"/>
  <c r="R15" i="13"/>
  <c r="Q15" i="13"/>
  <c r="P15" i="13"/>
  <c r="O15" i="13"/>
  <c r="AD15" i="13" s="1"/>
  <c r="N15" i="13"/>
  <c r="AC15" i="13" s="1"/>
  <c r="M15" i="13"/>
  <c r="AB15" i="13" s="1"/>
  <c r="L15" i="13"/>
  <c r="AA15" i="13" s="1"/>
  <c r="K15" i="13"/>
  <c r="Z15" i="13" s="1"/>
  <c r="I15" i="13"/>
  <c r="H15" i="13"/>
  <c r="G15" i="13"/>
  <c r="F15" i="13"/>
  <c r="E15" i="13"/>
  <c r="D15" i="13"/>
  <c r="C15" i="13"/>
  <c r="Y14" i="13"/>
  <c r="X14" i="13"/>
  <c r="W14" i="13"/>
  <c r="V14" i="13"/>
  <c r="U14" i="13"/>
  <c r="T14" i="13"/>
  <c r="S14" i="13"/>
  <c r="R14" i="13"/>
  <c r="Q14" i="13"/>
  <c r="P14" i="13"/>
  <c r="O14" i="13"/>
  <c r="AD14" i="13" s="1"/>
  <c r="N14" i="13"/>
  <c r="AC14" i="13" s="1"/>
  <c r="M14" i="13"/>
  <c r="AB14" i="13" s="1"/>
  <c r="L14" i="13"/>
  <c r="AA14" i="13" s="1"/>
  <c r="K14" i="13"/>
  <c r="Z14" i="13" s="1"/>
  <c r="I14" i="13"/>
  <c r="H14" i="13"/>
  <c r="G14" i="13"/>
  <c r="F14" i="13"/>
  <c r="E14" i="13"/>
  <c r="D14" i="13"/>
  <c r="C14" i="13"/>
  <c r="Y13" i="13"/>
  <c r="X13" i="13"/>
  <c r="W13" i="13"/>
  <c r="V13" i="13"/>
  <c r="U13" i="13"/>
  <c r="T13" i="13"/>
  <c r="S13" i="13"/>
  <c r="R13" i="13"/>
  <c r="Q13" i="13"/>
  <c r="P13" i="13"/>
  <c r="O13" i="13"/>
  <c r="AD13" i="13" s="1"/>
  <c r="N13" i="13"/>
  <c r="AC13" i="13" s="1"/>
  <c r="M13" i="13"/>
  <c r="AB13" i="13" s="1"/>
  <c r="L13" i="13"/>
  <c r="AA13" i="13" s="1"/>
  <c r="K13" i="13"/>
  <c r="Z13" i="13" s="1"/>
  <c r="I13" i="13"/>
  <c r="H13" i="13"/>
  <c r="G13" i="13"/>
  <c r="F13" i="13"/>
  <c r="E13" i="13"/>
  <c r="D13" i="13"/>
  <c r="C13" i="13"/>
  <c r="Y12" i="13"/>
  <c r="X12" i="13"/>
  <c r="W12" i="13"/>
  <c r="V12" i="13"/>
  <c r="U12" i="13"/>
  <c r="T12" i="13"/>
  <c r="S12" i="13"/>
  <c r="R12" i="13"/>
  <c r="Q12" i="13"/>
  <c r="P12" i="13"/>
  <c r="O12" i="13"/>
  <c r="AD12" i="13" s="1"/>
  <c r="N12" i="13"/>
  <c r="AC12" i="13" s="1"/>
  <c r="M12" i="13"/>
  <c r="AB12" i="13" s="1"/>
  <c r="L12" i="13"/>
  <c r="AA12" i="13" s="1"/>
  <c r="K12" i="13"/>
  <c r="Z12" i="13" s="1"/>
  <c r="I12" i="13"/>
  <c r="H12" i="13"/>
  <c r="G12" i="13"/>
  <c r="F12" i="13"/>
  <c r="E12" i="13"/>
  <c r="D12" i="13"/>
  <c r="C12" i="13"/>
  <c r="Y11" i="13"/>
  <c r="X11" i="13"/>
  <c r="W11" i="13"/>
  <c r="V11" i="13"/>
  <c r="U11" i="13"/>
  <c r="T11" i="13"/>
  <c r="S11" i="13"/>
  <c r="R11" i="13"/>
  <c r="Q11" i="13"/>
  <c r="P11" i="13"/>
  <c r="O11" i="13"/>
  <c r="AD11" i="13" s="1"/>
  <c r="N11" i="13"/>
  <c r="AC11" i="13" s="1"/>
  <c r="M11" i="13"/>
  <c r="AB11" i="13" s="1"/>
  <c r="L11" i="13"/>
  <c r="AA11" i="13" s="1"/>
  <c r="K11" i="13"/>
  <c r="Z11" i="13" s="1"/>
  <c r="I11" i="13"/>
  <c r="H11" i="13"/>
  <c r="G11" i="13"/>
  <c r="F11" i="13"/>
  <c r="E11" i="13"/>
  <c r="D11" i="13"/>
  <c r="C11" i="13"/>
  <c r="Y10" i="13"/>
  <c r="X10" i="13"/>
  <c r="W10" i="13"/>
  <c r="V10" i="13"/>
  <c r="U10" i="13"/>
  <c r="T10" i="13"/>
  <c r="S10" i="13"/>
  <c r="R10" i="13"/>
  <c r="Q10" i="13"/>
  <c r="P10" i="13"/>
  <c r="O10" i="13"/>
  <c r="AD10" i="13" s="1"/>
  <c r="N10" i="13"/>
  <c r="AC10" i="13" s="1"/>
  <c r="M10" i="13"/>
  <c r="AB10" i="13" s="1"/>
  <c r="L10" i="13"/>
  <c r="AA10" i="13" s="1"/>
  <c r="K10" i="13"/>
  <c r="Z10" i="13" s="1"/>
  <c r="I10" i="13"/>
  <c r="H10" i="13"/>
  <c r="G10" i="13"/>
  <c r="F10" i="13"/>
  <c r="E10" i="13"/>
  <c r="D10" i="13"/>
  <c r="C10" i="13"/>
  <c r="Y9" i="13"/>
  <c r="X9" i="13"/>
  <c r="W9" i="13"/>
  <c r="V9" i="13"/>
  <c r="U9" i="13"/>
  <c r="T9" i="13"/>
  <c r="S9" i="13"/>
  <c r="R9" i="13"/>
  <c r="Q9" i="13"/>
  <c r="P9" i="13"/>
  <c r="O9" i="13"/>
  <c r="AD9" i="13" s="1"/>
  <c r="N9" i="13"/>
  <c r="AC9" i="13" s="1"/>
  <c r="M9" i="13"/>
  <c r="AB9" i="13" s="1"/>
  <c r="L9" i="13"/>
  <c r="AA9" i="13" s="1"/>
  <c r="K9" i="13"/>
  <c r="Z9" i="13" s="1"/>
  <c r="I9" i="13"/>
  <c r="H9" i="13"/>
  <c r="G9" i="13"/>
  <c r="F9" i="13"/>
  <c r="E9" i="13"/>
  <c r="D9" i="13"/>
  <c r="C9" i="13"/>
  <c r="Y8" i="13"/>
  <c r="X8" i="13"/>
  <c r="W8" i="13"/>
  <c r="V8" i="13"/>
  <c r="U8" i="13"/>
  <c r="T8" i="13"/>
  <c r="S8" i="13"/>
  <c r="R8" i="13"/>
  <c r="Q8" i="13"/>
  <c r="P8" i="13"/>
  <c r="O8" i="13"/>
  <c r="AD8" i="13" s="1"/>
  <c r="N8" i="13"/>
  <c r="AC8" i="13" s="1"/>
  <c r="M8" i="13"/>
  <c r="AB8" i="13" s="1"/>
  <c r="L8" i="13"/>
  <c r="AA8" i="13" s="1"/>
  <c r="K8" i="13"/>
  <c r="Z8" i="13" s="1"/>
  <c r="I8" i="13"/>
  <c r="H8" i="13"/>
  <c r="G8" i="13"/>
  <c r="F8" i="13"/>
  <c r="E8" i="13"/>
  <c r="D8" i="13"/>
  <c r="C8" i="13"/>
  <c r="Y7" i="13"/>
  <c r="X7" i="13"/>
  <c r="W7" i="13"/>
  <c r="V7" i="13"/>
  <c r="U7" i="13"/>
  <c r="T7" i="13"/>
  <c r="S7" i="13"/>
  <c r="R7" i="13"/>
  <c r="Q7" i="13"/>
  <c r="P7" i="13"/>
  <c r="O7" i="13"/>
  <c r="AD7" i="13" s="1"/>
  <c r="N7" i="13"/>
  <c r="AC7" i="13" s="1"/>
  <c r="M7" i="13"/>
  <c r="AB7" i="13" s="1"/>
  <c r="L7" i="13"/>
  <c r="AA7" i="13" s="1"/>
  <c r="K7" i="13"/>
  <c r="Z7" i="13" s="1"/>
  <c r="I7" i="13"/>
  <c r="H7" i="13"/>
  <c r="G7" i="13"/>
  <c r="F7" i="13"/>
  <c r="E7" i="13"/>
  <c r="D7" i="13"/>
  <c r="C7" i="13"/>
  <c r="Y6" i="13"/>
  <c r="X6" i="13"/>
  <c r="W6" i="13"/>
  <c r="V6" i="13"/>
  <c r="U6" i="13"/>
  <c r="T6" i="13"/>
  <c r="S6" i="13"/>
  <c r="R6" i="13"/>
  <c r="Q6" i="13"/>
  <c r="P6" i="13"/>
  <c r="O6" i="13"/>
  <c r="AD6" i="13" s="1"/>
  <c r="N6" i="13"/>
  <c r="AC6" i="13" s="1"/>
  <c r="M6" i="13"/>
  <c r="AB6" i="13" s="1"/>
  <c r="L6" i="13"/>
  <c r="AA6" i="13" s="1"/>
  <c r="K6" i="13"/>
  <c r="Z6" i="13" s="1"/>
  <c r="H6" i="13"/>
  <c r="G6" i="13"/>
  <c r="F6" i="13"/>
  <c r="E6" i="13"/>
  <c r="D6" i="13"/>
  <c r="C6" i="13"/>
  <c r="Y113" i="11" l="1"/>
  <c r="X113" i="11"/>
  <c r="W113" i="11"/>
  <c r="V113" i="11"/>
  <c r="U113" i="11"/>
  <c r="T113" i="11"/>
  <c r="S113" i="11"/>
  <c r="R113" i="11"/>
  <c r="Q113" i="11"/>
  <c r="P113" i="11"/>
  <c r="O113" i="11"/>
  <c r="AD113" i="11" s="1"/>
  <c r="N113" i="11"/>
  <c r="AC113" i="11" s="1"/>
  <c r="M113" i="11"/>
  <c r="AB113" i="11" s="1"/>
  <c r="L113" i="11"/>
  <c r="AA113" i="11" s="1"/>
  <c r="K113" i="11"/>
  <c r="Z113" i="11" s="1"/>
  <c r="I113" i="11"/>
  <c r="H113" i="11"/>
  <c r="G113" i="11"/>
  <c r="F113" i="11"/>
  <c r="E113" i="11"/>
  <c r="D113" i="11"/>
  <c r="C113" i="11"/>
  <c r="Y112" i="11"/>
  <c r="X112" i="11"/>
  <c r="W112" i="11"/>
  <c r="V112" i="11"/>
  <c r="U112" i="11"/>
  <c r="T112" i="11"/>
  <c r="S112" i="11"/>
  <c r="R112" i="11"/>
  <c r="Q112" i="11"/>
  <c r="P112" i="11"/>
  <c r="O112" i="11"/>
  <c r="AD112" i="11" s="1"/>
  <c r="N112" i="11"/>
  <c r="AC112" i="11" s="1"/>
  <c r="M112" i="11"/>
  <c r="AB112" i="11" s="1"/>
  <c r="L112" i="11"/>
  <c r="AA112" i="11" s="1"/>
  <c r="K112" i="11"/>
  <c r="Z112" i="11" s="1"/>
  <c r="I112" i="11"/>
  <c r="H112" i="11"/>
  <c r="G112" i="11"/>
  <c r="F112" i="11"/>
  <c r="E112" i="11"/>
  <c r="D112" i="11"/>
  <c r="C112" i="11"/>
  <c r="Y111" i="11"/>
  <c r="X111" i="11"/>
  <c r="W111" i="11"/>
  <c r="V111" i="11"/>
  <c r="U111" i="11"/>
  <c r="T111" i="11"/>
  <c r="S111" i="11"/>
  <c r="R111" i="11"/>
  <c r="Q111" i="11"/>
  <c r="P111" i="11"/>
  <c r="O111" i="11"/>
  <c r="AD111" i="11" s="1"/>
  <c r="N111" i="11"/>
  <c r="AC111" i="11" s="1"/>
  <c r="M111" i="11"/>
  <c r="AB111" i="11" s="1"/>
  <c r="L111" i="11"/>
  <c r="AA111" i="11" s="1"/>
  <c r="K111" i="11"/>
  <c r="Z111" i="11" s="1"/>
  <c r="I111" i="11"/>
  <c r="H111" i="11"/>
  <c r="G111" i="11"/>
  <c r="F111" i="11"/>
  <c r="E111" i="11"/>
  <c r="D111" i="11"/>
  <c r="C111" i="11"/>
  <c r="Y110" i="11"/>
  <c r="X110" i="11"/>
  <c r="W110" i="11"/>
  <c r="V110" i="11"/>
  <c r="U110" i="11"/>
  <c r="T110" i="11"/>
  <c r="S110" i="11"/>
  <c r="R110" i="11"/>
  <c r="Q110" i="11"/>
  <c r="P110" i="11"/>
  <c r="O110" i="11"/>
  <c r="AD110" i="11" s="1"/>
  <c r="N110" i="11"/>
  <c r="AC110" i="11" s="1"/>
  <c r="M110" i="11"/>
  <c r="AB110" i="11" s="1"/>
  <c r="L110" i="11"/>
  <c r="AA110" i="11" s="1"/>
  <c r="K110" i="11"/>
  <c r="Z110" i="11" s="1"/>
  <c r="I110" i="11"/>
  <c r="H110" i="11"/>
  <c r="G110" i="11"/>
  <c r="F110" i="11"/>
  <c r="E110" i="11"/>
  <c r="D110" i="11"/>
  <c r="C110" i="11"/>
  <c r="Y109" i="11"/>
  <c r="X109" i="11"/>
  <c r="W109" i="11"/>
  <c r="V109" i="11"/>
  <c r="U109" i="11"/>
  <c r="T109" i="11"/>
  <c r="S109" i="11"/>
  <c r="R109" i="11"/>
  <c r="Q109" i="11"/>
  <c r="P109" i="11"/>
  <c r="O109" i="11"/>
  <c r="AD109" i="11" s="1"/>
  <c r="N109" i="11"/>
  <c r="AC109" i="11" s="1"/>
  <c r="M109" i="11"/>
  <c r="AB109" i="11" s="1"/>
  <c r="L109" i="11"/>
  <c r="AA109" i="11" s="1"/>
  <c r="K109" i="11"/>
  <c r="Z109" i="11" s="1"/>
  <c r="I109" i="11"/>
  <c r="H109" i="11"/>
  <c r="G109" i="11"/>
  <c r="F109" i="11"/>
  <c r="E109" i="11"/>
  <c r="D109" i="11"/>
  <c r="C109" i="11"/>
  <c r="Y108" i="11"/>
  <c r="X108" i="11"/>
  <c r="W108" i="11"/>
  <c r="V108" i="11"/>
  <c r="U108" i="11"/>
  <c r="T108" i="11"/>
  <c r="S108" i="11"/>
  <c r="R108" i="11"/>
  <c r="Q108" i="11"/>
  <c r="P108" i="11"/>
  <c r="O108" i="11"/>
  <c r="AD108" i="11" s="1"/>
  <c r="N108" i="11"/>
  <c r="AC108" i="11" s="1"/>
  <c r="M108" i="11"/>
  <c r="AB108" i="11" s="1"/>
  <c r="L108" i="11"/>
  <c r="AA108" i="11" s="1"/>
  <c r="K108" i="11"/>
  <c r="Z108" i="11" s="1"/>
  <c r="I108" i="11"/>
  <c r="H108" i="11"/>
  <c r="G108" i="11"/>
  <c r="F108" i="11"/>
  <c r="E108" i="11"/>
  <c r="D108" i="11"/>
  <c r="C108" i="11"/>
  <c r="Y107" i="11"/>
  <c r="X107" i="11"/>
  <c r="W107" i="11"/>
  <c r="V107" i="11"/>
  <c r="U107" i="11"/>
  <c r="T107" i="11"/>
  <c r="S107" i="11"/>
  <c r="R107" i="11"/>
  <c r="Q107" i="11"/>
  <c r="P107" i="11"/>
  <c r="O107" i="11"/>
  <c r="AD107" i="11" s="1"/>
  <c r="N107" i="11"/>
  <c r="AC107" i="11" s="1"/>
  <c r="M107" i="11"/>
  <c r="AB107" i="11" s="1"/>
  <c r="L107" i="11"/>
  <c r="AA107" i="11" s="1"/>
  <c r="K107" i="11"/>
  <c r="Z107" i="11" s="1"/>
  <c r="I107" i="11"/>
  <c r="H107" i="11"/>
  <c r="G107" i="11"/>
  <c r="F107" i="11"/>
  <c r="E107" i="11"/>
  <c r="D107" i="11"/>
  <c r="C107" i="11"/>
  <c r="Y106" i="11"/>
  <c r="X106" i="11"/>
  <c r="W106" i="11"/>
  <c r="V106" i="11"/>
  <c r="U106" i="11"/>
  <c r="T106" i="11"/>
  <c r="S106" i="11"/>
  <c r="R106" i="11"/>
  <c r="Q106" i="11"/>
  <c r="P106" i="11"/>
  <c r="O106" i="11"/>
  <c r="AD106" i="11" s="1"/>
  <c r="N106" i="11"/>
  <c r="AC106" i="11" s="1"/>
  <c r="M106" i="11"/>
  <c r="AB106" i="11" s="1"/>
  <c r="L106" i="11"/>
  <c r="AA106" i="11" s="1"/>
  <c r="K106" i="11"/>
  <c r="Z106" i="11" s="1"/>
  <c r="I106" i="11"/>
  <c r="H106" i="11"/>
  <c r="G106" i="11"/>
  <c r="F106" i="11"/>
  <c r="E106" i="11"/>
  <c r="D106" i="11"/>
  <c r="C106" i="11"/>
  <c r="Y105" i="11"/>
  <c r="X105" i="11"/>
  <c r="W105" i="11"/>
  <c r="V105" i="11"/>
  <c r="U105" i="11"/>
  <c r="T105" i="11"/>
  <c r="S105" i="11"/>
  <c r="R105" i="11"/>
  <c r="Q105" i="11"/>
  <c r="P105" i="11"/>
  <c r="O105" i="11"/>
  <c r="AD105" i="11" s="1"/>
  <c r="N105" i="11"/>
  <c r="AC105" i="11" s="1"/>
  <c r="M105" i="11"/>
  <c r="AB105" i="11" s="1"/>
  <c r="L105" i="11"/>
  <c r="AA105" i="11" s="1"/>
  <c r="K105" i="11"/>
  <c r="Z105" i="11" s="1"/>
  <c r="I105" i="11"/>
  <c r="H105" i="11"/>
  <c r="G105" i="11"/>
  <c r="F105" i="11"/>
  <c r="E105" i="11"/>
  <c r="D105" i="11"/>
  <c r="C105" i="11"/>
  <c r="Y104" i="11"/>
  <c r="X104" i="11"/>
  <c r="W104" i="11"/>
  <c r="V104" i="11"/>
  <c r="U104" i="11"/>
  <c r="T104" i="11"/>
  <c r="S104" i="11"/>
  <c r="R104" i="11"/>
  <c r="Q104" i="11"/>
  <c r="P104" i="11"/>
  <c r="O104" i="11"/>
  <c r="AD104" i="11" s="1"/>
  <c r="N104" i="11"/>
  <c r="AC104" i="11" s="1"/>
  <c r="M104" i="11"/>
  <c r="AB104" i="11" s="1"/>
  <c r="L104" i="11"/>
  <c r="AA104" i="11" s="1"/>
  <c r="K104" i="11"/>
  <c r="Z104" i="11" s="1"/>
  <c r="I104" i="11"/>
  <c r="H104" i="11"/>
  <c r="G104" i="11"/>
  <c r="F104" i="11"/>
  <c r="E104" i="11"/>
  <c r="D104" i="11"/>
  <c r="C104" i="11"/>
  <c r="Y103" i="11"/>
  <c r="X103" i="11"/>
  <c r="W103" i="11"/>
  <c r="V103" i="11"/>
  <c r="U103" i="11"/>
  <c r="T103" i="11"/>
  <c r="S103" i="11"/>
  <c r="R103" i="11"/>
  <c r="Q103" i="11"/>
  <c r="P103" i="11"/>
  <c r="O103" i="11"/>
  <c r="AD103" i="11" s="1"/>
  <c r="N103" i="11"/>
  <c r="AC103" i="11" s="1"/>
  <c r="M103" i="11"/>
  <c r="AB103" i="11" s="1"/>
  <c r="L103" i="11"/>
  <c r="AA103" i="11" s="1"/>
  <c r="K103" i="11"/>
  <c r="Z103" i="11" s="1"/>
  <c r="I103" i="11"/>
  <c r="H103" i="11"/>
  <c r="G103" i="11"/>
  <c r="F103" i="11"/>
  <c r="E103" i="11"/>
  <c r="D103" i="11"/>
  <c r="C103" i="11"/>
  <c r="Y102" i="11"/>
  <c r="X102" i="11"/>
  <c r="W102" i="11"/>
  <c r="V102" i="11"/>
  <c r="U102" i="11"/>
  <c r="T102" i="11"/>
  <c r="S102" i="11"/>
  <c r="R102" i="11"/>
  <c r="Q102" i="11"/>
  <c r="P102" i="11"/>
  <c r="O102" i="11"/>
  <c r="AD102" i="11" s="1"/>
  <c r="N102" i="11"/>
  <c r="AC102" i="11" s="1"/>
  <c r="M102" i="11"/>
  <c r="AB102" i="11" s="1"/>
  <c r="L102" i="11"/>
  <c r="AA102" i="11" s="1"/>
  <c r="K102" i="11"/>
  <c r="Z102" i="11" s="1"/>
  <c r="I102" i="11"/>
  <c r="H102" i="11"/>
  <c r="G102" i="11"/>
  <c r="F102" i="11"/>
  <c r="E102" i="11"/>
  <c r="D102" i="11"/>
  <c r="C102" i="11"/>
  <c r="Y101" i="11"/>
  <c r="X101" i="11"/>
  <c r="W101" i="11"/>
  <c r="V101" i="11"/>
  <c r="U101" i="11"/>
  <c r="T101" i="11"/>
  <c r="S101" i="11"/>
  <c r="R101" i="11"/>
  <c r="Q101" i="11"/>
  <c r="P101" i="11"/>
  <c r="O101" i="11"/>
  <c r="AD101" i="11" s="1"/>
  <c r="N101" i="11"/>
  <c r="AC101" i="11" s="1"/>
  <c r="M101" i="11"/>
  <c r="AB101" i="11" s="1"/>
  <c r="L101" i="11"/>
  <c r="AA101" i="11" s="1"/>
  <c r="K101" i="11"/>
  <c r="Z101" i="11" s="1"/>
  <c r="I101" i="11"/>
  <c r="H101" i="11"/>
  <c r="G101" i="11"/>
  <c r="F101" i="11"/>
  <c r="E101" i="11"/>
  <c r="D101" i="11"/>
  <c r="C101" i="11"/>
  <c r="Y100" i="11"/>
  <c r="X100" i="11"/>
  <c r="W100" i="11"/>
  <c r="V100" i="11"/>
  <c r="U100" i="11"/>
  <c r="T100" i="11"/>
  <c r="S100" i="11"/>
  <c r="R100" i="11"/>
  <c r="Q100" i="11"/>
  <c r="P100" i="11"/>
  <c r="O100" i="11"/>
  <c r="AD100" i="11" s="1"/>
  <c r="N100" i="11"/>
  <c r="AC100" i="11" s="1"/>
  <c r="M100" i="11"/>
  <c r="AB100" i="11" s="1"/>
  <c r="L100" i="11"/>
  <c r="AA100" i="11" s="1"/>
  <c r="K100" i="11"/>
  <c r="Z100" i="11" s="1"/>
  <c r="I100" i="11"/>
  <c r="H100" i="11"/>
  <c r="G100" i="11"/>
  <c r="F100" i="11"/>
  <c r="E100" i="11"/>
  <c r="D100" i="11"/>
  <c r="C100" i="11"/>
  <c r="Y99" i="11"/>
  <c r="X99" i="11"/>
  <c r="W99" i="11"/>
  <c r="V99" i="11"/>
  <c r="U99" i="11"/>
  <c r="T99" i="11"/>
  <c r="S99" i="11"/>
  <c r="R99" i="11"/>
  <c r="Q99" i="11"/>
  <c r="P99" i="11"/>
  <c r="O99" i="11"/>
  <c r="AD99" i="11" s="1"/>
  <c r="N99" i="11"/>
  <c r="AC99" i="11" s="1"/>
  <c r="M99" i="11"/>
  <c r="AB99" i="11" s="1"/>
  <c r="L99" i="11"/>
  <c r="AA99" i="11" s="1"/>
  <c r="K99" i="11"/>
  <c r="Z99" i="11" s="1"/>
  <c r="I99" i="11"/>
  <c r="H99" i="11"/>
  <c r="G99" i="11"/>
  <c r="F99" i="11"/>
  <c r="E99" i="11"/>
  <c r="D99" i="11"/>
  <c r="C99" i="11"/>
  <c r="Y98" i="11"/>
  <c r="X98" i="11"/>
  <c r="W98" i="11"/>
  <c r="V98" i="11"/>
  <c r="U98" i="11"/>
  <c r="T98" i="11"/>
  <c r="S98" i="11"/>
  <c r="R98" i="11"/>
  <c r="Q98" i="11"/>
  <c r="P98" i="11"/>
  <c r="O98" i="11"/>
  <c r="AD98" i="11" s="1"/>
  <c r="N98" i="11"/>
  <c r="AC98" i="11" s="1"/>
  <c r="M98" i="11"/>
  <c r="AB98" i="11" s="1"/>
  <c r="L98" i="11"/>
  <c r="AA98" i="11" s="1"/>
  <c r="K98" i="11"/>
  <c r="Z98" i="11" s="1"/>
  <c r="I98" i="11"/>
  <c r="H98" i="11"/>
  <c r="G98" i="11"/>
  <c r="F98" i="11"/>
  <c r="E98" i="11"/>
  <c r="D98" i="11"/>
  <c r="C98" i="11"/>
  <c r="Y97" i="11"/>
  <c r="X97" i="11"/>
  <c r="W97" i="11"/>
  <c r="V97" i="11"/>
  <c r="U97" i="11"/>
  <c r="T97" i="11"/>
  <c r="S97" i="11"/>
  <c r="R97" i="11"/>
  <c r="Q97" i="11"/>
  <c r="P97" i="11"/>
  <c r="O97" i="11"/>
  <c r="AD97" i="11" s="1"/>
  <c r="N97" i="11"/>
  <c r="AC97" i="11" s="1"/>
  <c r="M97" i="11"/>
  <c r="AB97" i="11" s="1"/>
  <c r="L97" i="11"/>
  <c r="AA97" i="11" s="1"/>
  <c r="K97" i="11"/>
  <c r="Z97" i="11" s="1"/>
  <c r="I97" i="11"/>
  <c r="H97" i="11"/>
  <c r="G97" i="11"/>
  <c r="F97" i="11"/>
  <c r="E97" i="11"/>
  <c r="D97" i="11"/>
  <c r="C97" i="11"/>
  <c r="Y96" i="11"/>
  <c r="X96" i="11"/>
  <c r="W96" i="11"/>
  <c r="V96" i="11"/>
  <c r="U96" i="11"/>
  <c r="T96" i="11"/>
  <c r="S96" i="11"/>
  <c r="R96" i="11"/>
  <c r="Q96" i="11"/>
  <c r="P96" i="11"/>
  <c r="O96" i="11"/>
  <c r="AD96" i="11" s="1"/>
  <c r="N96" i="11"/>
  <c r="AC96" i="11" s="1"/>
  <c r="M96" i="11"/>
  <c r="AB96" i="11" s="1"/>
  <c r="L96" i="11"/>
  <c r="AA96" i="11" s="1"/>
  <c r="K96" i="11"/>
  <c r="Z96" i="11" s="1"/>
  <c r="I96" i="11"/>
  <c r="H96" i="11"/>
  <c r="G96" i="11"/>
  <c r="F96" i="11"/>
  <c r="E96" i="11"/>
  <c r="D96" i="11"/>
  <c r="C96" i="11"/>
  <c r="Y95" i="11"/>
  <c r="X95" i="11"/>
  <c r="W95" i="11"/>
  <c r="V95" i="11"/>
  <c r="U95" i="11"/>
  <c r="T95" i="11"/>
  <c r="S95" i="11"/>
  <c r="R95" i="11"/>
  <c r="Q95" i="11"/>
  <c r="P95" i="11"/>
  <c r="O95" i="11"/>
  <c r="AD95" i="11" s="1"/>
  <c r="N95" i="11"/>
  <c r="AC95" i="11" s="1"/>
  <c r="M95" i="11"/>
  <c r="AB95" i="11" s="1"/>
  <c r="L95" i="11"/>
  <c r="AA95" i="11" s="1"/>
  <c r="K95" i="11"/>
  <c r="Z95" i="11" s="1"/>
  <c r="I95" i="11"/>
  <c r="H95" i="11"/>
  <c r="G95" i="11"/>
  <c r="F95" i="11"/>
  <c r="E95" i="11"/>
  <c r="D95" i="11"/>
  <c r="C95" i="11"/>
  <c r="Y94" i="11"/>
  <c r="X94" i="11"/>
  <c r="W94" i="11"/>
  <c r="V94" i="11"/>
  <c r="U94" i="11"/>
  <c r="T94" i="11"/>
  <c r="S94" i="11"/>
  <c r="R94" i="11"/>
  <c r="Q94" i="11"/>
  <c r="P94" i="11"/>
  <c r="O94" i="11"/>
  <c r="AD94" i="11" s="1"/>
  <c r="N94" i="11"/>
  <c r="AC94" i="11" s="1"/>
  <c r="M94" i="11"/>
  <c r="AB94" i="11" s="1"/>
  <c r="L94" i="11"/>
  <c r="AA94" i="11" s="1"/>
  <c r="K94" i="11"/>
  <c r="Z94" i="11" s="1"/>
  <c r="I94" i="11"/>
  <c r="H94" i="11"/>
  <c r="G94" i="11"/>
  <c r="F94" i="11"/>
  <c r="E94" i="11"/>
  <c r="D94" i="11"/>
  <c r="C94" i="11"/>
  <c r="Y93" i="11"/>
  <c r="X93" i="11"/>
  <c r="W93" i="11"/>
  <c r="V93" i="11"/>
  <c r="U93" i="11"/>
  <c r="T93" i="11"/>
  <c r="S93" i="11"/>
  <c r="R93" i="11"/>
  <c r="Q93" i="11"/>
  <c r="P93" i="11"/>
  <c r="O93" i="11"/>
  <c r="AD93" i="11" s="1"/>
  <c r="N93" i="11"/>
  <c r="AC93" i="11" s="1"/>
  <c r="M93" i="11"/>
  <c r="AB93" i="11" s="1"/>
  <c r="L93" i="11"/>
  <c r="AA93" i="11" s="1"/>
  <c r="K93" i="11"/>
  <c r="Z93" i="11" s="1"/>
  <c r="I93" i="11"/>
  <c r="H93" i="11"/>
  <c r="G93" i="11"/>
  <c r="F93" i="11"/>
  <c r="E93" i="11"/>
  <c r="D93" i="11"/>
  <c r="C93" i="11"/>
  <c r="Y92" i="11"/>
  <c r="X92" i="11"/>
  <c r="W92" i="11"/>
  <c r="V92" i="11"/>
  <c r="U92" i="11"/>
  <c r="T92" i="11"/>
  <c r="S92" i="11"/>
  <c r="R92" i="11"/>
  <c r="Q92" i="11"/>
  <c r="P92" i="11"/>
  <c r="O92" i="11"/>
  <c r="AD92" i="11" s="1"/>
  <c r="N92" i="11"/>
  <c r="AC92" i="11" s="1"/>
  <c r="M92" i="11"/>
  <c r="AB92" i="11" s="1"/>
  <c r="L92" i="11"/>
  <c r="AA92" i="11" s="1"/>
  <c r="K92" i="11"/>
  <c r="Z92" i="11" s="1"/>
  <c r="I92" i="11"/>
  <c r="H92" i="11"/>
  <c r="G92" i="11"/>
  <c r="F92" i="11"/>
  <c r="E92" i="11"/>
  <c r="D92" i="11"/>
  <c r="C92" i="11"/>
  <c r="Y91" i="11"/>
  <c r="X91" i="11"/>
  <c r="W91" i="11"/>
  <c r="V91" i="11"/>
  <c r="U91" i="11"/>
  <c r="T91" i="11"/>
  <c r="S91" i="11"/>
  <c r="R91" i="11"/>
  <c r="Q91" i="11"/>
  <c r="P91" i="11"/>
  <c r="O91" i="11"/>
  <c r="AD91" i="11" s="1"/>
  <c r="N91" i="11"/>
  <c r="AC91" i="11" s="1"/>
  <c r="M91" i="11"/>
  <c r="AB91" i="11" s="1"/>
  <c r="L91" i="11"/>
  <c r="AA91" i="11" s="1"/>
  <c r="K91" i="11"/>
  <c r="Z91" i="11" s="1"/>
  <c r="I91" i="11"/>
  <c r="H91" i="11"/>
  <c r="G91" i="11"/>
  <c r="F91" i="11"/>
  <c r="E91" i="11"/>
  <c r="D91" i="11"/>
  <c r="C91" i="11"/>
  <c r="Y90" i="11"/>
  <c r="X90" i="11"/>
  <c r="W90" i="11"/>
  <c r="V90" i="11"/>
  <c r="U90" i="11"/>
  <c r="T90" i="11"/>
  <c r="S90" i="11"/>
  <c r="R90" i="11"/>
  <c r="Q90" i="11"/>
  <c r="P90" i="11"/>
  <c r="O90" i="11"/>
  <c r="AD90" i="11" s="1"/>
  <c r="N90" i="11"/>
  <c r="AC90" i="11" s="1"/>
  <c r="M90" i="11"/>
  <c r="AB90" i="11" s="1"/>
  <c r="L90" i="11"/>
  <c r="AA90" i="11" s="1"/>
  <c r="K90" i="11"/>
  <c r="Z90" i="11" s="1"/>
  <c r="I90" i="11"/>
  <c r="H90" i="11"/>
  <c r="G90" i="11"/>
  <c r="F90" i="11"/>
  <c r="E90" i="11"/>
  <c r="D90" i="11"/>
  <c r="C90" i="11"/>
  <c r="Y89" i="11"/>
  <c r="X89" i="11"/>
  <c r="W89" i="11"/>
  <c r="V89" i="11"/>
  <c r="U89" i="11"/>
  <c r="T89" i="11"/>
  <c r="S89" i="11"/>
  <c r="R89" i="11"/>
  <c r="Q89" i="11"/>
  <c r="P89" i="11"/>
  <c r="O89" i="11"/>
  <c r="AD89" i="11" s="1"/>
  <c r="N89" i="11"/>
  <c r="AC89" i="11" s="1"/>
  <c r="M89" i="11"/>
  <c r="AB89" i="11" s="1"/>
  <c r="L89" i="11"/>
  <c r="AA89" i="11" s="1"/>
  <c r="K89" i="11"/>
  <c r="Z89" i="11" s="1"/>
  <c r="I89" i="11"/>
  <c r="H89" i="11"/>
  <c r="G89" i="11"/>
  <c r="F89" i="11"/>
  <c r="E89" i="11"/>
  <c r="D89" i="11"/>
  <c r="C89" i="11"/>
  <c r="Y88" i="11"/>
  <c r="X88" i="11"/>
  <c r="W88" i="11"/>
  <c r="V88" i="11"/>
  <c r="U88" i="11"/>
  <c r="T88" i="11"/>
  <c r="S88" i="11"/>
  <c r="R88" i="11"/>
  <c r="Q88" i="11"/>
  <c r="P88" i="11"/>
  <c r="O88" i="11"/>
  <c r="AD88" i="11" s="1"/>
  <c r="N88" i="11"/>
  <c r="AC88" i="11" s="1"/>
  <c r="M88" i="11"/>
  <c r="AB88" i="11" s="1"/>
  <c r="L88" i="11"/>
  <c r="AA88" i="11" s="1"/>
  <c r="K88" i="11"/>
  <c r="Z88" i="11" s="1"/>
  <c r="I88" i="11"/>
  <c r="H88" i="11"/>
  <c r="G88" i="11"/>
  <c r="F88" i="11"/>
  <c r="E88" i="11"/>
  <c r="D88" i="11"/>
  <c r="C88" i="11"/>
  <c r="Y87" i="11"/>
  <c r="X87" i="11"/>
  <c r="W87" i="11"/>
  <c r="V87" i="11"/>
  <c r="U87" i="11"/>
  <c r="T87" i="11"/>
  <c r="S87" i="11"/>
  <c r="R87" i="11"/>
  <c r="Q87" i="11"/>
  <c r="P87" i="11"/>
  <c r="O87" i="11"/>
  <c r="AD87" i="11" s="1"/>
  <c r="N87" i="11"/>
  <c r="AC87" i="11" s="1"/>
  <c r="M87" i="11"/>
  <c r="AB87" i="11" s="1"/>
  <c r="L87" i="11"/>
  <c r="AA87" i="11" s="1"/>
  <c r="K87" i="11"/>
  <c r="Z87" i="11" s="1"/>
  <c r="I87" i="11"/>
  <c r="H87" i="11"/>
  <c r="G87" i="11"/>
  <c r="F87" i="11"/>
  <c r="E87" i="11"/>
  <c r="D87" i="11"/>
  <c r="C87" i="11"/>
  <c r="Y86" i="11"/>
  <c r="X86" i="11"/>
  <c r="W86" i="11"/>
  <c r="V86" i="11"/>
  <c r="U86" i="11"/>
  <c r="T86" i="11"/>
  <c r="S86" i="11"/>
  <c r="R86" i="11"/>
  <c r="Q86" i="11"/>
  <c r="P86" i="11"/>
  <c r="O86" i="11"/>
  <c r="AD86" i="11" s="1"/>
  <c r="N86" i="11"/>
  <c r="AC86" i="11" s="1"/>
  <c r="M86" i="11"/>
  <c r="AB86" i="11" s="1"/>
  <c r="L86" i="11"/>
  <c r="AA86" i="11" s="1"/>
  <c r="K86" i="11"/>
  <c r="Z86" i="11" s="1"/>
  <c r="I86" i="11"/>
  <c r="H86" i="11"/>
  <c r="G86" i="11"/>
  <c r="F86" i="11"/>
  <c r="E86" i="11"/>
  <c r="D86" i="11"/>
  <c r="C86" i="11"/>
  <c r="Y85" i="11"/>
  <c r="X85" i="11"/>
  <c r="W85" i="11"/>
  <c r="V85" i="11"/>
  <c r="U85" i="11"/>
  <c r="T85" i="11"/>
  <c r="S85" i="11"/>
  <c r="R85" i="11"/>
  <c r="Q85" i="11"/>
  <c r="P85" i="11"/>
  <c r="O85" i="11"/>
  <c r="AD85" i="11" s="1"/>
  <c r="N85" i="11"/>
  <c r="AC85" i="11" s="1"/>
  <c r="M85" i="11"/>
  <c r="AB85" i="11" s="1"/>
  <c r="L85" i="11"/>
  <c r="AA85" i="11" s="1"/>
  <c r="K85" i="11"/>
  <c r="Z85" i="11" s="1"/>
  <c r="I85" i="11"/>
  <c r="H85" i="11"/>
  <c r="G85" i="11"/>
  <c r="F85" i="11"/>
  <c r="E85" i="11"/>
  <c r="D85" i="11"/>
  <c r="C85" i="11"/>
  <c r="Y84" i="11"/>
  <c r="X84" i="11"/>
  <c r="W84" i="11"/>
  <c r="V84" i="11"/>
  <c r="U84" i="11"/>
  <c r="T84" i="11"/>
  <c r="S84" i="11"/>
  <c r="R84" i="11"/>
  <c r="Q84" i="11"/>
  <c r="P84" i="11"/>
  <c r="O84" i="11"/>
  <c r="AD84" i="11" s="1"/>
  <c r="N84" i="11"/>
  <c r="AC84" i="11" s="1"/>
  <c r="M84" i="11"/>
  <c r="AB84" i="11" s="1"/>
  <c r="L84" i="11"/>
  <c r="AA84" i="11" s="1"/>
  <c r="K84" i="11"/>
  <c r="Z84" i="11" s="1"/>
  <c r="I84" i="11"/>
  <c r="H84" i="11"/>
  <c r="G84" i="11"/>
  <c r="F84" i="11"/>
  <c r="E84" i="11"/>
  <c r="D84" i="11"/>
  <c r="C84" i="11"/>
  <c r="Y80" i="11"/>
  <c r="X80" i="11"/>
  <c r="W80" i="11"/>
  <c r="V80" i="11"/>
  <c r="U80" i="11"/>
  <c r="T80" i="11"/>
  <c r="S80" i="11"/>
  <c r="R80" i="11"/>
  <c r="Q80" i="11"/>
  <c r="P80" i="11"/>
  <c r="O80" i="11"/>
  <c r="AD80" i="11" s="1"/>
  <c r="N80" i="11"/>
  <c r="AC80" i="11" s="1"/>
  <c r="M80" i="11"/>
  <c r="AB80" i="11" s="1"/>
  <c r="L80" i="11"/>
  <c r="AA80" i="11" s="1"/>
  <c r="K80" i="11"/>
  <c r="Z80" i="11" s="1"/>
  <c r="I80" i="11"/>
  <c r="H80" i="11"/>
  <c r="G80" i="11"/>
  <c r="F80" i="11"/>
  <c r="E80" i="11"/>
  <c r="D80" i="11"/>
  <c r="C80" i="11"/>
  <c r="Y79" i="11"/>
  <c r="X79" i="11"/>
  <c r="W79" i="11"/>
  <c r="V79" i="11"/>
  <c r="U79" i="11"/>
  <c r="T79" i="11"/>
  <c r="S79" i="11"/>
  <c r="R79" i="11"/>
  <c r="Q79" i="11"/>
  <c r="P79" i="11"/>
  <c r="O79" i="11"/>
  <c r="AD79" i="11" s="1"/>
  <c r="N79" i="11"/>
  <c r="AC79" i="11" s="1"/>
  <c r="M79" i="11"/>
  <c r="AB79" i="11" s="1"/>
  <c r="L79" i="11"/>
  <c r="AA79" i="11" s="1"/>
  <c r="K79" i="11"/>
  <c r="Z79" i="11" s="1"/>
  <c r="I79" i="11"/>
  <c r="H79" i="11"/>
  <c r="G79" i="11"/>
  <c r="F79" i="11"/>
  <c r="E79" i="11"/>
  <c r="D79" i="11"/>
  <c r="C79" i="11"/>
  <c r="Y77" i="11"/>
  <c r="X77" i="11"/>
  <c r="W77" i="11"/>
  <c r="V77" i="11"/>
  <c r="U77" i="11"/>
  <c r="T77" i="11"/>
  <c r="S77" i="11"/>
  <c r="R77" i="11"/>
  <c r="Q77" i="11"/>
  <c r="P77" i="11"/>
  <c r="O77" i="11"/>
  <c r="AD77" i="11" s="1"/>
  <c r="N77" i="11"/>
  <c r="AC77" i="11" s="1"/>
  <c r="M77" i="11"/>
  <c r="AB77" i="11" s="1"/>
  <c r="L77" i="11"/>
  <c r="AA77" i="11" s="1"/>
  <c r="K77" i="11"/>
  <c r="Z77" i="11" s="1"/>
  <c r="I77" i="11"/>
  <c r="H77" i="11"/>
  <c r="G77" i="11"/>
  <c r="F77" i="11"/>
  <c r="E77" i="11"/>
  <c r="D77" i="11"/>
  <c r="C77" i="11"/>
  <c r="Y76" i="11"/>
  <c r="X76" i="11"/>
  <c r="W76" i="11"/>
  <c r="V76" i="11"/>
  <c r="U76" i="11"/>
  <c r="T76" i="11"/>
  <c r="S76" i="11"/>
  <c r="R76" i="11"/>
  <c r="Q76" i="11"/>
  <c r="P76" i="11"/>
  <c r="O76" i="11"/>
  <c r="AD76" i="11" s="1"/>
  <c r="N76" i="11"/>
  <c r="AC76" i="11" s="1"/>
  <c r="M76" i="11"/>
  <c r="AB76" i="11" s="1"/>
  <c r="L76" i="11"/>
  <c r="AA76" i="11" s="1"/>
  <c r="K76" i="11"/>
  <c r="Z76" i="11" s="1"/>
  <c r="I76" i="11"/>
  <c r="H76" i="11"/>
  <c r="G76" i="11"/>
  <c r="F76" i="11"/>
  <c r="E76" i="11"/>
  <c r="D76" i="11"/>
  <c r="C76" i="11"/>
  <c r="Y75" i="11"/>
  <c r="X75" i="11"/>
  <c r="W75" i="11"/>
  <c r="V75" i="11"/>
  <c r="U75" i="11"/>
  <c r="T75" i="11"/>
  <c r="S75" i="11"/>
  <c r="R75" i="11"/>
  <c r="Q75" i="11"/>
  <c r="P75" i="11"/>
  <c r="O75" i="11"/>
  <c r="AD75" i="11" s="1"/>
  <c r="N75" i="11"/>
  <c r="AC75" i="11" s="1"/>
  <c r="M75" i="11"/>
  <c r="AB75" i="11" s="1"/>
  <c r="L75" i="11"/>
  <c r="AA75" i="11" s="1"/>
  <c r="K75" i="11"/>
  <c r="Z75" i="11" s="1"/>
  <c r="I75" i="11"/>
  <c r="H75" i="11"/>
  <c r="G75" i="11"/>
  <c r="F75" i="11"/>
  <c r="E75" i="11"/>
  <c r="D75" i="11"/>
  <c r="C75" i="11"/>
  <c r="Y74" i="11"/>
  <c r="X74" i="11"/>
  <c r="W74" i="11"/>
  <c r="V74" i="11"/>
  <c r="U74" i="11"/>
  <c r="T74" i="11"/>
  <c r="S74" i="11"/>
  <c r="R74" i="11"/>
  <c r="Q74" i="11"/>
  <c r="P74" i="11"/>
  <c r="O74" i="11"/>
  <c r="AD74" i="11" s="1"/>
  <c r="N74" i="11"/>
  <c r="AC74" i="11" s="1"/>
  <c r="M74" i="11"/>
  <c r="AB74" i="11" s="1"/>
  <c r="L74" i="11"/>
  <c r="AA74" i="11" s="1"/>
  <c r="K74" i="11"/>
  <c r="Z74" i="11" s="1"/>
  <c r="I74" i="11"/>
  <c r="H74" i="11"/>
  <c r="G74" i="11"/>
  <c r="F74" i="11"/>
  <c r="E74" i="11"/>
  <c r="D74" i="11"/>
  <c r="C74" i="11"/>
  <c r="Y73" i="11"/>
  <c r="X73" i="11"/>
  <c r="W73" i="11"/>
  <c r="V73" i="11"/>
  <c r="U73" i="11"/>
  <c r="T73" i="11"/>
  <c r="S73" i="11"/>
  <c r="R73" i="11"/>
  <c r="Q73" i="11"/>
  <c r="P73" i="11"/>
  <c r="O73" i="11"/>
  <c r="AD73" i="11" s="1"/>
  <c r="N73" i="11"/>
  <c r="AC73" i="11" s="1"/>
  <c r="M73" i="11"/>
  <c r="AB73" i="11" s="1"/>
  <c r="L73" i="11"/>
  <c r="AA73" i="11" s="1"/>
  <c r="K73" i="11"/>
  <c r="Z73" i="11" s="1"/>
  <c r="I73" i="11"/>
  <c r="H73" i="11"/>
  <c r="G73" i="11"/>
  <c r="F73" i="11"/>
  <c r="E73" i="11"/>
  <c r="D73" i="11"/>
  <c r="C73" i="11"/>
  <c r="Y72" i="11"/>
  <c r="X72" i="11"/>
  <c r="W72" i="11"/>
  <c r="V72" i="11"/>
  <c r="U72" i="11"/>
  <c r="T72" i="11"/>
  <c r="S72" i="11"/>
  <c r="R72" i="11"/>
  <c r="Q72" i="11"/>
  <c r="P72" i="11"/>
  <c r="O72" i="11"/>
  <c r="AD72" i="11" s="1"/>
  <c r="N72" i="11"/>
  <c r="AC72" i="11" s="1"/>
  <c r="M72" i="11"/>
  <c r="AB72" i="11" s="1"/>
  <c r="L72" i="11"/>
  <c r="AA72" i="11" s="1"/>
  <c r="K72" i="11"/>
  <c r="Z72" i="11" s="1"/>
  <c r="I72" i="11"/>
  <c r="H72" i="11"/>
  <c r="G72" i="11"/>
  <c r="F72" i="11"/>
  <c r="E72" i="11"/>
  <c r="D72" i="11"/>
  <c r="C72" i="11"/>
  <c r="Y71" i="11"/>
  <c r="X71" i="11"/>
  <c r="W71" i="11"/>
  <c r="V71" i="11"/>
  <c r="U71" i="11"/>
  <c r="T71" i="11"/>
  <c r="S71" i="11"/>
  <c r="R71" i="11"/>
  <c r="Q71" i="11"/>
  <c r="P71" i="11"/>
  <c r="O71" i="11"/>
  <c r="AD71" i="11" s="1"/>
  <c r="N71" i="11"/>
  <c r="AC71" i="11" s="1"/>
  <c r="M71" i="11"/>
  <c r="AB71" i="11" s="1"/>
  <c r="L71" i="11"/>
  <c r="AA71" i="11" s="1"/>
  <c r="K71" i="11"/>
  <c r="Z71" i="11" s="1"/>
  <c r="I71" i="11"/>
  <c r="H71" i="11"/>
  <c r="G71" i="11"/>
  <c r="F71" i="11"/>
  <c r="E71" i="11"/>
  <c r="D71" i="11"/>
  <c r="C71" i="11"/>
  <c r="Y70" i="11"/>
  <c r="X70" i="11"/>
  <c r="W70" i="11"/>
  <c r="V70" i="11"/>
  <c r="U70" i="11"/>
  <c r="T70" i="11"/>
  <c r="S70" i="11"/>
  <c r="R70" i="11"/>
  <c r="Q70" i="11"/>
  <c r="P70" i="11"/>
  <c r="O70" i="11"/>
  <c r="AD70" i="11" s="1"/>
  <c r="N70" i="11"/>
  <c r="AC70" i="11" s="1"/>
  <c r="M70" i="11"/>
  <c r="AB70" i="11" s="1"/>
  <c r="L70" i="11"/>
  <c r="AA70" i="11" s="1"/>
  <c r="K70" i="11"/>
  <c r="Z70" i="11" s="1"/>
  <c r="I70" i="11"/>
  <c r="H70" i="11"/>
  <c r="G70" i="11"/>
  <c r="F70" i="11"/>
  <c r="E70" i="11"/>
  <c r="D70" i="11"/>
  <c r="C70" i="11"/>
  <c r="Y69" i="11"/>
  <c r="X69" i="11"/>
  <c r="W69" i="11"/>
  <c r="V69" i="11"/>
  <c r="U69" i="11"/>
  <c r="T69" i="11"/>
  <c r="S69" i="11"/>
  <c r="R69" i="11"/>
  <c r="Q69" i="11"/>
  <c r="P69" i="11"/>
  <c r="O69" i="11"/>
  <c r="AD69" i="11" s="1"/>
  <c r="N69" i="11"/>
  <c r="AC69" i="11" s="1"/>
  <c r="M69" i="11"/>
  <c r="AB69" i="11" s="1"/>
  <c r="L69" i="11"/>
  <c r="AA69" i="11" s="1"/>
  <c r="K69" i="11"/>
  <c r="Z69" i="11" s="1"/>
  <c r="I69" i="11"/>
  <c r="H69" i="11"/>
  <c r="G69" i="11"/>
  <c r="F69" i="11"/>
  <c r="E69" i="11"/>
  <c r="D69" i="11"/>
  <c r="C69" i="11"/>
  <c r="Y68" i="11"/>
  <c r="X68" i="11"/>
  <c r="W68" i="11"/>
  <c r="V68" i="11"/>
  <c r="U68" i="11"/>
  <c r="T68" i="11"/>
  <c r="S68" i="11"/>
  <c r="R68" i="11"/>
  <c r="Q68" i="11"/>
  <c r="P68" i="11"/>
  <c r="O68" i="11"/>
  <c r="AD68" i="11" s="1"/>
  <c r="N68" i="11"/>
  <c r="AC68" i="11" s="1"/>
  <c r="M68" i="11"/>
  <c r="AB68" i="11" s="1"/>
  <c r="L68" i="11"/>
  <c r="AA68" i="11" s="1"/>
  <c r="K68" i="11"/>
  <c r="Z68" i="11" s="1"/>
  <c r="I68" i="11"/>
  <c r="H68" i="11"/>
  <c r="G68" i="11"/>
  <c r="F68" i="11"/>
  <c r="E68" i="11"/>
  <c r="D68" i="11"/>
  <c r="C68" i="11"/>
  <c r="Y43" i="11"/>
  <c r="X43" i="11"/>
  <c r="W43" i="11"/>
  <c r="V43" i="11"/>
  <c r="U43" i="11"/>
  <c r="T43" i="11"/>
  <c r="S43" i="11"/>
  <c r="R43" i="11"/>
  <c r="Q43" i="11"/>
  <c r="P43" i="11"/>
  <c r="O43" i="11"/>
  <c r="AD43" i="11" s="1"/>
  <c r="N43" i="11"/>
  <c r="AC43" i="11" s="1"/>
  <c r="M43" i="11"/>
  <c r="AB43" i="11" s="1"/>
  <c r="L43" i="11"/>
  <c r="AA43" i="11" s="1"/>
  <c r="K43" i="11"/>
  <c r="Z43" i="11" s="1"/>
  <c r="I43" i="11"/>
  <c r="H43" i="11"/>
  <c r="G43" i="11"/>
  <c r="F43" i="11"/>
  <c r="E43" i="11"/>
  <c r="D43" i="11"/>
  <c r="C43" i="11"/>
  <c r="Y42" i="11"/>
  <c r="X42" i="11"/>
  <c r="W42" i="11"/>
  <c r="V42" i="11"/>
  <c r="U42" i="11"/>
  <c r="T42" i="11"/>
  <c r="S42" i="11"/>
  <c r="R42" i="11"/>
  <c r="Q42" i="11"/>
  <c r="P42" i="11"/>
  <c r="O42" i="11"/>
  <c r="AD42" i="11" s="1"/>
  <c r="N42" i="11"/>
  <c r="AC42" i="11" s="1"/>
  <c r="M42" i="11"/>
  <c r="AB42" i="11" s="1"/>
  <c r="L42" i="11"/>
  <c r="AA42" i="11" s="1"/>
  <c r="K42" i="11"/>
  <c r="Z42" i="11" s="1"/>
  <c r="I42" i="11"/>
  <c r="H42" i="11"/>
  <c r="G42" i="11"/>
  <c r="F42" i="11"/>
  <c r="E42" i="11"/>
  <c r="D42" i="11"/>
  <c r="C42" i="11"/>
  <c r="Y41" i="11"/>
  <c r="X41" i="11"/>
  <c r="W41" i="11"/>
  <c r="V41" i="11"/>
  <c r="U41" i="11"/>
  <c r="T41" i="11"/>
  <c r="S41" i="11"/>
  <c r="R41" i="11"/>
  <c r="Q41" i="11"/>
  <c r="P41" i="11"/>
  <c r="O41" i="11"/>
  <c r="AD41" i="11" s="1"/>
  <c r="N41" i="11"/>
  <c r="AC41" i="11" s="1"/>
  <c r="M41" i="11"/>
  <c r="AB41" i="11" s="1"/>
  <c r="L41" i="11"/>
  <c r="AA41" i="11" s="1"/>
  <c r="K41" i="11"/>
  <c r="Z41" i="11" s="1"/>
  <c r="I41" i="11"/>
  <c r="H41" i="11"/>
  <c r="G41" i="11"/>
  <c r="F41" i="11"/>
  <c r="E41" i="11"/>
  <c r="D41" i="11"/>
  <c r="C41" i="11"/>
  <c r="Y40" i="11"/>
  <c r="X40" i="11"/>
  <c r="W40" i="11"/>
  <c r="V40" i="11"/>
  <c r="U40" i="11"/>
  <c r="T40" i="11"/>
  <c r="S40" i="11"/>
  <c r="R40" i="11"/>
  <c r="Q40" i="11"/>
  <c r="P40" i="11"/>
  <c r="O40" i="11"/>
  <c r="AD40" i="11" s="1"/>
  <c r="N40" i="11"/>
  <c r="AC40" i="11" s="1"/>
  <c r="M40" i="11"/>
  <c r="AB40" i="11" s="1"/>
  <c r="L40" i="11"/>
  <c r="AA40" i="11" s="1"/>
  <c r="K40" i="11"/>
  <c r="Z40" i="11" s="1"/>
  <c r="I40" i="11"/>
  <c r="H40" i="11"/>
  <c r="G40" i="11"/>
  <c r="F40" i="11"/>
  <c r="E40" i="11"/>
  <c r="D40" i="11"/>
  <c r="C40" i="11"/>
  <c r="Y39" i="11"/>
  <c r="X39" i="11"/>
  <c r="W39" i="11"/>
  <c r="V39" i="11"/>
  <c r="U39" i="11"/>
  <c r="T39" i="11"/>
  <c r="S39" i="11"/>
  <c r="R39" i="11"/>
  <c r="Q39" i="11"/>
  <c r="P39" i="11"/>
  <c r="O39" i="11"/>
  <c r="AD39" i="11" s="1"/>
  <c r="N39" i="11"/>
  <c r="AC39" i="11" s="1"/>
  <c r="M39" i="11"/>
  <c r="AB39" i="11" s="1"/>
  <c r="L39" i="11"/>
  <c r="AA39" i="11" s="1"/>
  <c r="K39" i="11"/>
  <c r="Z39" i="11" s="1"/>
  <c r="I39" i="11"/>
  <c r="H39" i="11"/>
  <c r="G39" i="11"/>
  <c r="F39" i="11"/>
  <c r="E39" i="11"/>
  <c r="D39" i="11"/>
  <c r="C39" i="11"/>
  <c r="Y38" i="11"/>
  <c r="X38" i="11"/>
  <c r="W38" i="11"/>
  <c r="V38" i="11"/>
  <c r="U38" i="11"/>
  <c r="T38" i="11"/>
  <c r="S38" i="11"/>
  <c r="R38" i="11"/>
  <c r="Q38" i="11"/>
  <c r="P38" i="11"/>
  <c r="O38" i="11"/>
  <c r="AD38" i="11" s="1"/>
  <c r="N38" i="11"/>
  <c r="AC38" i="11" s="1"/>
  <c r="M38" i="11"/>
  <c r="AB38" i="11" s="1"/>
  <c r="L38" i="11"/>
  <c r="AA38" i="11" s="1"/>
  <c r="K38" i="11"/>
  <c r="Z38" i="11" s="1"/>
  <c r="I38" i="11"/>
  <c r="H38" i="11"/>
  <c r="G38" i="11"/>
  <c r="F38" i="11"/>
  <c r="E38" i="11"/>
  <c r="D38" i="11"/>
  <c r="C38" i="11"/>
  <c r="Y37" i="11"/>
  <c r="X37" i="11"/>
  <c r="W37" i="11"/>
  <c r="V37" i="11"/>
  <c r="U37" i="11"/>
  <c r="T37" i="11"/>
  <c r="S37" i="11"/>
  <c r="R37" i="11"/>
  <c r="Q37" i="11"/>
  <c r="P37" i="11"/>
  <c r="O37" i="11"/>
  <c r="AD37" i="11" s="1"/>
  <c r="N37" i="11"/>
  <c r="AC37" i="11" s="1"/>
  <c r="M37" i="11"/>
  <c r="AB37" i="11" s="1"/>
  <c r="L37" i="11"/>
  <c r="AA37" i="11" s="1"/>
  <c r="K37" i="11"/>
  <c r="Z37" i="11" s="1"/>
  <c r="I37" i="11"/>
  <c r="H37" i="11"/>
  <c r="G37" i="11"/>
  <c r="F37" i="11"/>
  <c r="E37" i="11"/>
  <c r="D37" i="11"/>
  <c r="C37" i="11"/>
  <c r="Y36" i="11"/>
  <c r="X36" i="11"/>
  <c r="W36" i="11"/>
  <c r="V36" i="11"/>
  <c r="U36" i="11"/>
  <c r="T36" i="11"/>
  <c r="S36" i="11"/>
  <c r="R36" i="11"/>
  <c r="Q36" i="11"/>
  <c r="P36" i="11"/>
  <c r="O36" i="11"/>
  <c r="AD36" i="11" s="1"/>
  <c r="N36" i="11"/>
  <c r="AC36" i="11" s="1"/>
  <c r="M36" i="11"/>
  <c r="AB36" i="11" s="1"/>
  <c r="L36" i="11"/>
  <c r="AA36" i="11" s="1"/>
  <c r="K36" i="11"/>
  <c r="Z36" i="11" s="1"/>
  <c r="I36" i="11"/>
  <c r="H36" i="11"/>
  <c r="G36" i="11"/>
  <c r="F36" i="11"/>
  <c r="E36" i="11"/>
  <c r="D36" i="11"/>
  <c r="C36" i="11"/>
  <c r="Y35" i="11"/>
  <c r="X35" i="11"/>
  <c r="W35" i="11"/>
  <c r="V35" i="11"/>
  <c r="U35" i="11"/>
  <c r="T35" i="11"/>
  <c r="S35" i="11"/>
  <c r="R35" i="11"/>
  <c r="Q35" i="11"/>
  <c r="P35" i="11"/>
  <c r="O35" i="11"/>
  <c r="AD35" i="11" s="1"/>
  <c r="N35" i="11"/>
  <c r="AC35" i="11" s="1"/>
  <c r="M35" i="11"/>
  <c r="AB35" i="11" s="1"/>
  <c r="L35" i="11"/>
  <c r="AA35" i="11" s="1"/>
  <c r="K35" i="11"/>
  <c r="Z35" i="11" s="1"/>
  <c r="I35" i="11"/>
  <c r="H35" i="11"/>
  <c r="G35" i="11"/>
  <c r="F35" i="11"/>
  <c r="E35" i="11"/>
  <c r="D35" i="11"/>
  <c r="C35" i="11"/>
  <c r="Y34" i="11"/>
  <c r="X34" i="11"/>
  <c r="W34" i="11"/>
  <c r="V34" i="11"/>
  <c r="U34" i="11"/>
  <c r="T34" i="11"/>
  <c r="S34" i="11"/>
  <c r="R34" i="11"/>
  <c r="Q34" i="11"/>
  <c r="P34" i="11"/>
  <c r="O34" i="11"/>
  <c r="AD34" i="11" s="1"/>
  <c r="N34" i="11"/>
  <c r="AC34" i="11" s="1"/>
  <c r="M34" i="11"/>
  <c r="AB34" i="11" s="1"/>
  <c r="L34" i="11"/>
  <c r="AA34" i="11" s="1"/>
  <c r="K34" i="11"/>
  <c r="Z34" i="11" s="1"/>
  <c r="I34" i="11"/>
  <c r="H34" i="11"/>
  <c r="G34" i="11"/>
  <c r="F34" i="11"/>
  <c r="E34" i="11"/>
  <c r="D34" i="11"/>
  <c r="C34" i="11"/>
  <c r="Y33" i="11"/>
  <c r="X33" i="11"/>
  <c r="W33" i="11"/>
  <c r="V33" i="11"/>
  <c r="U33" i="11"/>
  <c r="T33" i="11"/>
  <c r="S33" i="11"/>
  <c r="R33" i="11"/>
  <c r="Q33" i="11"/>
  <c r="P33" i="11"/>
  <c r="O33" i="11"/>
  <c r="AD33" i="11" s="1"/>
  <c r="N33" i="11"/>
  <c r="AC33" i="11" s="1"/>
  <c r="M33" i="11"/>
  <c r="AB33" i="11" s="1"/>
  <c r="L33" i="11"/>
  <c r="AA33" i="11" s="1"/>
  <c r="K33" i="11"/>
  <c r="Z33" i="11" s="1"/>
  <c r="I33" i="11"/>
  <c r="H33" i="11"/>
  <c r="G33" i="11"/>
  <c r="F33" i="11"/>
  <c r="E33" i="11"/>
  <c r="D33" i="11"/>
  <c r="C33" i="11"/>
  <c r="Y32" i="11"/>
  <c r="X32" i="11"/>
  <c r="W32" i="11"/>
  <c r="V32" i="11"/>
  <c r="U32" i="11"/>
  <c r="T32" i="11"/>
  <c r="S32" i="11"/>
  <c r="R32" i="11"/>
  <c r="Q32" i="11"/>
  <c r="P32" i="11"/>
  <c r="O32" i="11"/>
  <c r="AD32" i="11" s="1"/>
  <c r="N32" i="11"/>
  <c r="AC32" i="11" s="1"/>
  <c r="M32" i="11"/>
  <c r="AB32" i="11" s="1"/>
  <c r="L32" i="11"/>
  <c r="AA32" i="11" s="1"/>
  <c r="K32" i="11"/>
  <c r="Z32" i="11" s="1"/>
  <c r="I32" i="11"/>
  <c r="H32" i="11"/>
  <c r="G32" i="11"/>
  <c r="F32" i="11"/>
  <c r="E32" i="11"/>
  <c r="D32" i="11"/>
  <c r="C32" i="11"/>
  <c r="Y31" i="11"/>
  <c r="X31" i="11"/>
  <c r="W31" i="11"/>
  <c r="V31" i="11"/>
  <c r="U31" i="11"/>
  <c r="T31" i="11"/>
  <c r="S31" i="11"/>
  <c r="R31" i="11"/>
  <c r="Q31" i="11"/>
  <c r="P31" i="11"/>
  <c r="O31" i="11"/>
  <c r="AD31" i="11" s="1"/>
  <c r="N31" i="11"/>
  <c r="AC31" i="11" s="1"/>
  <c r="M31" i="11"/>
  <c r="AB31" i="11" s="1"/>
  <c r="L31" i="11"/>
  <c r="AA31" i="11" s="1"/>
  <c r="K31" i="11"/>
  <c r="Z31" i="11" s="1"/>
  <c r="I31" i="11"/>
  <c r="H31" i="11"/>
  <c r="G31" i="11"/>
  <c r="F31" i="11"/>
  <c r="E31" i="11"/>
  <c r="D31" i="11"/>
  <c r="C31" i="11"/>
  <c r="Y30" i="11"/>
  <c r="X30" i="11"/>
  <c r="W30" i="11"/>
  <c r="V30" i="11"/>
  <c r="U30" i="11"/>
  <c r="T30" i="11"/>
  <c r="S30" i="11"/>
  <c r="R30" i="11"/>
  <c r="Q30" i="11"/>
  <c r="P30" i="11"/>
  <c r="O30" i="11"/>
  <c r="AD30" i="11" s="1"/>
  <c r="N30" i="11"/>
  <c r="AC30" i="11" s="1"/>
  <c r="M30" i="11"/>
  <c r="AB30" i="11" s="1"/>
  <c r="L30" i="11"/>
  <c r="AA30" i="11" s="1"/>
  <c r="K30" i="11"/>
  <c r="Z30" i="11" s="1"/>
  <c r="I30" i="11"/>
  <c r="H30" i="11"/>
  <c r="G30" i="11"/>
  <c r="F30" i="11"/>
  <c r="E30" i="11"/>
  <c r="D30" i="11"/>
  <c r="C30" i="11"/>
  <c r="Y29" i="11"/>
  <c r="X29" i="11"/>
  <c r="W29" i="11"/>
  <c r="V29" i="11"/>
  <c r="U29" i="11"/>
  <c r="T29" i="11"/>
  <c r="S29" i="11"/>
  <c r="R29" i="11"/>
  <c r="Q29" i="11"/>
  <c r="P29" i="11"/>
  <c r="O29" i="11"/>
  <c r="AD29" i="11" s="1"/>
  <c r="N29" i="11"/>
  <c r="AC29" i="11" s="1"/>
  <c r="M29" i="11"/>
  <c r="AB29" i="11" s="1"/>
  <c r="L29" i="11"/>
  <c r="AA29" i="11" s="1"/>
  <c r="K29" i="11"/>
  <c r="Z29" i="11" s="1"/>
  <c r="I29" i="11"/>
  <c r="H29" i="11"/>
  <c r="G29" i="11"/>
  <c r="F29" i="11"/>
  <c r="E29" i="11"/>
  <c r="D29" i="11"/>
  <c r="C29" i="11"/>
  <c r="Y28" i="11"/>
  <c r="X28" i="11"/>
  <c r="W28" i="11"/>
  <c r="V28" i="11"/>
  <c r="U28" i="11"/>
  <c r="T28" i="11"/>
  <c r="S28" i="11"/>
  <c r="R28" i="11"/>
  <c r="Q28" i="11"/>
  <c r="P28" i="11"/>
  <c r="O28" i="11"/>
  <c r="AD28" i="11" s="1"/>
  <c r="N28" i="11"/>
  <c r="AC28" i="11" s="1"/>
  <c r="M28" i="11"/>
  <c r="AB28" i="11" s="1"/>
  <c r="L28" i="11"/>
  <c r="AA28" i="11" s="1"/>
  <c r="K28" i="11"/>
  <c r="Z28" i="11" s="1"/>
  <c r="I28" i="11"/>
  <c r="H28" i="11"/>
  <c r="G28" i="11"/>
  <c r="F28" i="11"/>
  <c r="E28" i="11"/>
  <c r="D28" i="11"/>
  <c r="C28" i="11"/>
  <c r="Y27" i="11"/>
  <c r="X27" i="11"/>
  <c r="W27" i="11"/>
  <c r="V27" i="11"/>
  <c r="U27" i="11"/>
  <c r="T27" i="11"/>
  <c r="S27" i="11"/>
  <c r="R27" i="11"/>
  <c r="Q27" i="11"/>
  <c r="P27" i="11"/>
  <c r="O27" i="11"/>
  <c r="AD27" i="11" s="1"/>
  <c r="N27" i="11"/>
  <c r="AC27" i="11" s="1"/>
  <c r="M27" i="11"/>
  <c r="AB27" i="11" s="1"/>
  <c r="L27" i="11"/>
  <c r="AA27" i="11" s="1"/>
  <c r="K27" i="11"/>
  <c r="Z27" i="11" s="1"/>
  <c r="I27" i="11"/>
  <c r="H27" i="11"/>
  <c r="G27" i="11"/>
  <c r="F27" i="11"/>
  <c r="E27" i="11"/>
  <c r="D27" i="11"/>
  <c r="C27" i="11"/>
  <c r="Y26" i="11"/>
  <c r="X26" i="11"/>
  <c r="W26" i="11"/>
  <c r="V26" i="11"/>
  <c r="U26" i="11"/>
  <c r="T26" i="11"/>
  <c r="S26" i="11"/>
  <c r="R26" i="11"/>
  <c r="Q26" i="11"/>
  <c r="P26" i="11"/>
  <c r="O26" i="11"/>
  <c r="AD26" i="11" s="1"/>
  <c r="N26" i="11"/>
  <c r="AC26" i="11" s="1"/>
  <c r="M26" i="11"/>
  <c r="AB26" i="11" s="1"/>
  <c r="L26" i="11"/>
  <c r="AA26" i="11" s="1"/>
  <c r="K26" i="11"/>
  <c r="Z26" i="11" s="1"/>
  <c r="I26" i="11"/>
  <c r="H26" i="11"/>
  <c r="G26" i="11"/>
  <c r="F26" i="11"/>
  <c r="E26" i="11"/>
  <c r="D26" i="11"/>
  <c r="C26" i="11"/>
  <c r="Y25" i="11"/>
  <c r="X25" i="11"/>
  <c r="W25" i="11"/>
  <c r="V25" i="11"/>
  <c r="U25" i="11"/>
  <c r="T25" i="11"/>
  <c r="S25" i="11"/>
  <c r="R25" i="11"/>
  <c r="Q25" i="11"/>
  <c r="P25" i="11"/>
  <c r="O25" i="11"/>
  <c r="AD25" i="11" s="1"/>
  <c r="N25" i="11"/>
  <c r="AC25" i="11" s="1"/>
  <c r="M25" i="11"/>
  <c r="AB25" i="11" s="1"/>
  <c r="L25" i="11"/>
  <c r="AA25" i="11" s="1"/>
  <c r="K25" i="11"/>
  <c r="Z25" i="11" s="1"/>
  <c r="I25" i="11"/>
  <c r="H25" i="11"/>
  <c r="G25" i="11"/>
  <c r="F25" i="11"/>
  <c r="E25" i="11"/>
  <c r="D25" i="11"/>
  <c r="C25" i="11"/>
  <c r="Y24" i="11"/>
  <c r="X24" i="11"/>
  <c r="W24" i="11"/>
  <c r="V24" i="11"/>
  <c r="U24" i="11"/>
  <c r="T24" i="11"/>
  <c r="S24" i="11"/>
  <c r="R24" i="11"/>
  <c r="Q24" i="11"/>
  <c r="P24" i="11"/>
  <c r="O24" i="11"/>
  <c r="AD24" i="11" s="1"/>
  <c r="N24" i="11"/>
  <c r="AC24" i="11" s="1"/>
  <c r="M24" i="11"/>
  <c r="AB24" i="11" s="1"/>
  <c r="L24" i="11"/>
  <c r="AA24" i="11" s="1"/>
  <c r="K24" i="11"/>
  <c r="Z24" i="11" s="1"/>
  <c r="I24" i="11"/>
  <c r="H24" i="11"/>
  <c r="G24" i="11"/>
  <c r="F24" i="11"/>
  <c r="E24" i="11"/>
  <c r="D24" i="11"/>
  <c r="C24" i="11"/>
  <c r="Y23" i="11"/>
  <c r="X23" i="11"/>
  <c r="W23" i="11"/>
  <c r="V23" i="11"/>
  <c r="U23" i="11"/>
  <c r="T23" i="11"/>
  <c r="S23" i="11"/>
  <c r="R23" i="11"/>
  <c r="Q23" i="11"/>
  <c r="P23" i="11"/>
  <c r="O23" i="11"/>
  <c r="AD23" i="11" s="1"/>
  <c r="N23" i="11"/>
  <c r="AC23" i="11" s="1"/>
  <c r="M23" i="11"/>
  <c r="AB23" i="11" s="1"/>
  <c r="L23" i="11"/>
  <c r="AA23" i="11" s="1"/>
  <c r="K23" i="11"/>
  <c r="Z23" i="11" s="1"/>
  <c r="I23" i="11"/>
  <c r="H23" i="11"/>
  <c r="G23" i="11"/>
  <c r="F23" i="11"/>
  <c r="E23" i="11"/>
  <c r="D23" i="11"/>
  <c r="C23" i="11"/>
  <c r="Y22" i="11"/>
  <c r="X22" i="11"/>
  <c r="W22" i="11"/>
  <c r="V22" i="11"/>
  <c r="U22" i="11"/>
  <c r="T22" i="11"/>
  <c r="S22" i="11"/>
  <c r="R22" i="11"/>
  <c r="Q22" i="11"/>
  <c r="P22" i="11"/>
  <c r="O22" i="11"/>
  <c r="AD22" i="11" s="1"/>
  <c r="N22" i="11"/>
  <c r="AC22" i="11" s="1"/>
  <c r="M22" i="11"/>
  <c r="AB22" i="11" s="1"/>
  <c r="L22" i="11"/>
  <c r="AA22" i="11" s="1"/>
  <c r="K22" i="11"/>
  <c r="Z22" i="11" s="1"/>
  <c r="I22" i="11"/>
  <c r="H22" i="11"/>
  <c r="G22" i="11"/>
  <c r="F22" i="11"/>
  <c r="E22" i="11"/>
  <c r="D22" i="11"/>
  <c r="C22" i="11"/>
  <c r="Y21" i="11"/>
  <c r="X21" i="11"/>
  <c r="W21" i="11"/>
  <c r="V21" i="11"/>
  <c r="U21" i="11"/>
  <c r="T21" i="11"/>
  <c r="S21" i="11"/>
  <c r="R21" i="11"/>
  <c r="Q21" i="11"/>
  <c r="P21" i="11"/>
  <c r="O21" i="11"/>
  <c r="AD21" i="11" s="1"/>
  <c r="N21" i="11"/>
  <c r="AC21" i="11" s="1"/>
  <c r="M21" i="11"/>
  <c r="AB21" i="11" s="1"/>
  <c r="L21" i="11"/>
  <c r="AA21" i="11" s="1"/>
  <c r="K21" i="11"/>
  <c r="Z21" i="11" s="1"/>
  <c r="I21" i="11"/>
  <c r="H21" i="11"/>
  <c r="G21" i="11"/>
  <c r="F21" i="11"/>
  <c r="E21" i="11"/>
  <c r="D21" i="11"/>
  <c r="C21" i="11"/>
  <c r="Y20" i="11"/>
  <c r="X20" i="11"/>
  <c r="W20" i="11"/>
  <c r="V20" i="11"/>
  <c r="U20" i="11"/>
  <c r="T20" i="11"/>
  <c r="S20" i="11"/>
  <c r="R20" i="11"/>
  <c r="Q20" i="11"/>
  <c r="P20" i="11"/>
  <c r="O20" i="11"/>
  <c r="AD20" i="11" s="1"/>
  <c r="N20" i="11"/>
  <c r="AC20" i="11" s="1"/>
  <c r="M20" i="11"/>
  <c r="AB20" i="11" s="1"/>
  <c r="L20" i="11"/>
  <c r="AA20" i="11" s="1"/>
  <c r="K20" i="11"/>
  <c r="Z20" i="11" s="1"/>
  <c r="I20" i="11"/>
  <c r="H20" i="11"/>
  <c r="G20" i="11"/>
  <c r="F20" i="11"/>
  <c r="E20" i="11"/>
  <c r="D20" i="11"/>
  <c r="C20" i="11"/>
  <c r="Y19" i="11"/>
  <c r="X19" i="11"/>
  <c r="W19" i="11"/>
  <c r="V19" i="11"/>
  <c r="U19" i="11"/>
  <c r="T19" i="11"/>
  <c r="S19" i="11"/>
  <c r="R19" i="11"/>
  <c r="Q19" i="11"/>
  <c r="P19" i="11"/>
  <c r="O19" i="11"/>
  <c r="AD19" i="11" s="1"/>
  <c r="N19" i="11"/>
  <c r="AC19" i="11" s="1"/>
  <c r="M19" i="11"/>
  <c r="AB19" i="11" s="1"/>
  <c r="L19" i="11"/>
  <c r="AA19" i="11" s="1"/>
  <c r="K19" i="11"/>
  <c r="Z19" i="11" s="1"/>
  <c r="I19" i="11"/>
  <c r="H19" i="11"/>
  <c r="G19" i="11"/>
  <c r="F19" i="11"/>
  <c r="E19" i="11"/>
  <c r="D19" i="11"/>
  <c r="C19" i="11"/>
  <c r="Y18" i="11"/>
  <c r="X18" i="11"/>
  <c r="W18" i="11"/>
  <c r="V18" i="11"/>
  <c r="U18" i="11"/>
  <c r="T18" i="11"/>
  <c r="S18" i="11"/>
  <c r="R18" i="11"/>
  <c r="Q18" i="11"/>
  <c r="P18" i="11"/>
  <c r="O18" i="11"/>
  <c r="AD18" i="11" s="1"/>
  <c r="N18" i="11"/>
  <c r="AC18" i="11" s="1"/>
  <c r="M18" i="11"/>
  <c r="AB18" i="11" s="1"/>
  <c r="L18" i="11"/>
  <c r="AA18" i="11" s="1"/>
  <c r="K18" i="11"/>
  <c r="Z18" i="11" s="1"/>
  <c r="I18" i="11"/>
  <c r="H18" i="11"/>
  <c r="G18" i="11"/>
  <c r="F18" i="11"/>
  <c r="E18" i="11"/>
  <c r="D18" i="11"/>
  <c r="C18" i="11"/>
  <c r="Y17" i="11"/>
  <c r="X17" i="11"/>
  <c r="W17" i="11"/>
  <c r="V17" i="11"/>
  <c r="U17" i="11"/>
  <c r="T17" i="11"/>
  <c r="S17" i="11"/>
  <c r="R17" i="11"/>
  <c r="Q17" i="11"/>
  <c r="P17" i="11"/>
  <c r="O17" i="11"/>
  <c r="AD17" i="11" s="1"/>
  <c r="N17" i="11"/>
  <c r="AC17" i="11" s="1"/>
  <c r="M17" i="11"/>
  <c r="AB17" i="11" s="1"/>
  <c r="L17" i="11"/>
  <c r="AA17" i="11" s="1"/>
  <c r="K17" i="11"/>
  <c r="Z17" i="11" s="1"/>
  <c r="I17" i="11"/>
  <c r="H17" i="11"/>
  <c r="G17" i="11"/>
  <c r="F17" i="11"/>
  <c r="E17" i="11"/>
  <c r="D17" i="11"/>
  <c r="C17" i="11"/>
  <c r="Y16" i="11"/>
  <c r="X16" i="11"/>
  <c r="W16" i="11"/>
  <c r="V16" i="11"/>
  <c r="U16" i="11"/>
  <c r="T16" i="11"/>
  <c r="S16" i="11"/>
  <c r="R16" i="11"/>
  <c r="Q16" i="11"/>
  <c r="P16" i="11"/>
  <c r="O16" i="11"/>
  <c r="AD16" i="11" s="1"/>
  <c r="N16" i="11"/>
  <c r="AC16" i="11" s="1"/>
  <c r="M16" i="11"/>
  <c r="AB16" i="11" s="1"/>
  <c r="L16" i="11"/>
  <c r="AA16" i="11" s="1"/>
  <c r="K16" i="11"/>
  <c r="Z16" i="11" s="1"/>
  <c r="I16" i="11"/>
  <c r="H16" i="11"/>
  <c r="G16" i="11"/>
  <c r="F16" i="11"/>
  <c r="E16" i="11"/>
  <c r="D16" i="11"/>
  <c r="C16" i="11"/>
  <c r="Y15" i="11"/>
  <c r="X15" i="11"/>
  <c r="W15" i="11"/>
  <c r="V15" i="11"/>
  <c r="U15" i="11"/>
  <c r="T15" i="11"/>
  <c r="S15" i="11"/>
  <c r="R15" i="11"/>
  <c r="Q15" i="11"/>
  <c r="P15" i="11"/>
  <c r="O15" i="11"/>
  <c r="AD15" i="11" s="1"/>
  <c r="N15" i="11"/>
  <c r="AC15" i="11" s="1"/>
  <c r="M15" i="11"/>
  <c r="AB15" i="11" s="1"/>
  <c r="L15" i="11"/>
  <c r="AA15" i="11" s="1"/>
  <c r="K15" i="11"/>
  <c r="Z15" i="11" s="1"/>
  <c r="I15" i="11"/>
  <c r="H15" i="11"/>
  <c r="G15" i="11"/>
  <c r="F15" i="11"/>
  <c r="E15" i="11"/>
  <c r="D15" i="11"/>
  <c r="C15" i="11"/>
  <c r="Y14" i="11"/>
  <c r="X14" i="11"/>
  <c r="W14" i="11"/>
  <c r="V14" i="11"/>
  <c r="U14" i="11"/>
  <c r="T14" i="11"/>
  <c r="S14" i="11"/>
  <c r="R14" i="11"/>
  <c r="Q14" i="11"/>
  <c r="P14" i="11"/>
  <c r="O14" i="11"/>
  <c r="AD14" i="11" s="1"/>
  <c r="N14" i="11"/>
  <c r="AC14" i="11" s="1"/>
  <c r="M14" i="11"/>
  <c r="AB14" i="11" s="1"/>
  <c r="L14" i="11"/>
  <c r="AA14" i="11" s="1"/>
  <c r="K14" i="11"/>
  <c r="Z14" i="11" s="1"/>
  <c r="I14" i="11"/>
  <c r="H14" i="11"/>
  <c r="G14" i="11"/>
  <c r="F14" i="11"/>
  <c r="E14" i="11"/>
  <c r="D14" i="11"/>
  <c r="C14" i="11"/>
  <c r="Y13" i="11"/>
  <c r="X13" i="11"/>
  <c r="W13" i="11"/>
  <c r="V13" i="11"/>
  <c r="U13" i="11"/>
  <c r="T13" i="11"/>
  <c r="S13" i="11"/>
  <c r="R13" i="11"/>
  <c r="Q13" i="11"/>
  <c r="P13" i="11"/>
  <c r="O13" i="11"/>
  <c r="AD13" i="11" s="1"/>
  <c r="N13" i="11"/>
  <c r="AC13" i="11" s="1"/>
  <c r="M13" i="11"/>
  <c r="AB13" i="11" s="1"/>
  <c r="L13" i="11"/>
  <c r="AA13" i="11" s="1"/>
  <c r="K13" i="11"/>
  <c r="Z13" i="11" s="1"/>
  <c r="I13" i="11"/>
  <c r="H13" i="11"/>
  <c r="G13" i="11"/>
  <c r="F13" i="11"/>
  <c r="E13" i="11"/>
  <c r="D13" i="11"/>
  <c r="C13" i="11"/>
  <c r="Y12" i="11"/>
  <c r="X12" i="11"/>
  <c r="W12" i="11"/>
  <c r="V12" i="11"/>
  <c r="U12" i="11"/>
  <c r="T12" i="11"/>
  <c r="S12" i="11"/>
  <c r="R12" i="11"/>
  <c r="Q12" i="11"/>
  <c r="P12" i="11"/>
  <c r="O12" i="11"/>
  <c r="AD12" i="11" s="1"/>
  <c r="N12" i="11"/>
  <c r="AC12" i="11" s="1"/>
  <c r="M12" i="11"/>
  <c r="AB12" i="11" s="1"/>
  <c r="L12" i="11"/>
  <c r="AA12" i="11" s="1"/>
  <c r="K12" i="11"/>
  <c r="Z12" i="11" s="1"/>
  <c r="I12" i="11"/>
  <c r="H12" i="11"/>
  <c r="G12" i="11"/>
  <c r="F12" i="11"/>
  <c r="E12" i="11"/>
  <c r="D12" i="11"/>
  <c r="C12" i="11"/>
  <c r="Y11" i="11"/>
  <c r="X11" i="11"/>
  <c r="W11" i="11"/>
  <c r="V11" i="11"/>
  <c r="U11" i="11"/>
  <c r="T11" i="11"/>
  <c r="S11" i="11"/>
  <c r="R11" i="11"/>
  <c r="Q11" i="11"/>
  <c r="P11" i="11"/>
  <c r="O11" i="11"/>
  <c r="AD11" i="11" s="1"/>
  <c r="N11" i="11"/>
  <c r="AC11" i="11" s="1"/>
  <c r="M11" i="11"/>
  <c r="AB11" i="11" s="1"/>
  <c r="L11" i="11"/>
  <c r="AA11" i="11" s="1"/>
  <c r="K11" i="11"/>
  <c r="Z11" i="11" s="1"/>
  <c r="I11" i="11"/>
  <c r="H11" i="11"/>
  <c r="G11" i="11"/>
  <c r="F11" i="11"/>
  <c r="E11" i="11"/>
  <c r="D11" i="11"/>
  <c r="C11" i="11"/>
  <c r="Y10" i="11"/>
  <c r="X10" i="11"/>
  <c r="W10" i="11"/>
  <c r="V10" i="11"/>
  <c r="U10" i="11"/>
  <c r="T10" i="11"/>
  <c r="S10" i="11"/>
  <c r="R10" i="11"/>
  <c r="Q10" i="11"/>
  <c r="P10" i="11"/>
  <c r="O10" i="11"/>
  <c r="AD10" i="11" s="1"/>
  <c r="N10" i="11"/>
  <c r="AC10" i="11" s="1"/>
  <c r="M10" i="11"/>
  <c r="AB10" i="11" s="1"/>
  <c r="L10" i="11"/>
  <c r="AA10" i="11" s="1"/>
  <c r="K10" i="11"/>
  <c r="Z10" i="11" s="1"/>
  <c r="I10" i="11"/>
  <c r="H10" i="11"/>
  <c r="G10" i="11"/>
  <c r="F10" i="11"/>
  <c r="E10" i="11"/>
  <c r="D10" i="11"/>
  <c r="C10" i="11"/>
  <c r="Y9" i="11"/>
  <c r="X9" i="11"/>
  <c r="W9" i="11"/>
  <c r="V9" i="11"/>
  <c r="U9" i="11"/>
  <c r="T9" i="11"/>
  <c r="S9" i="11"/>
  <c r="R9" i="11"/>
  <c r="Q9" i="11"/>
  <c r="P9" i="11"/>
  <c r="O9" i="11"/>
  <c r="AD9" i="11" s="1"/>
  <c r="N9" i="11"/>
  <c r="AC9" i="11" s="1"/>
  <c r="M9" i="11"/>
  <c r="AB9" i="11" s="1"/>
  <c r="L9" i="11"/>
  <c r="AA9" i="11" s="1"/>
  <c r="K9" i="11"/>
  <c r="Z9" i="11" s="1"/>
  <c r="I9" i="11"/>
  <c r="H9" i="11"/>
  <c r="G9" i="11"/>
  <c r="F9" i="11"/>
  <c r="E9" i="11"/>
  <c r="D9" i="11"/>
  <c r="C9" i="11"/>
  <c r="Y8" i="11"/>
  <c r="X8" i="11"/>
  <c r="W8" i="11"/>
  <c r="V8" i="11"/>
  <c r="U8" i="11"/>
  <c r="T8" i="11"/>
  <c r="S8" i="11"/>
  <c r="R8" i="11"/>
  <c r="Q8" i="11"/>
  <c r="P8" i="11"/>
  <c r="O8" i="11"/>
  <c r="AD8" i="11" s="1"/>
  <c r="N8" i="11"/>
  <c r="AC8" i="11" s="1"/>
  <c r="M8" i="11"/>
  <c r="AB8" i="11" s="1"/>
  <c r="L8" i="11"/>
  <c r="AA8" i="11" s="1"/>
  <c r="K8" i="11"/>
  <c r="Z8" i="11" s="1"/>
  <c r="I8" i="11"/>
  <c r="H8" i="11"/>
  <c r="G8" i="11"/>
  <c r="F8" i="11"/>
  <c r="E8" i="11"/>
  <c r="D8" i="11"/>
  <c r="C8" i="11"/>
  <c r="Y7" i="11"/>
  <c r="X7" i="11"/>
  <c r="W7" i="11"/>
  <c r="V7" i="11"/>
  <c r="U7" i="11"/>
  <c r="T7" i="11"/>
  <c r="S7" i="11"/>
  <c r="R7" i="11"/>
  <c r="Q7" i="11"/>
  <c r="P7" i="11"/>
  <c r="O7" i="11"/>
  <c r="AD7" i="11" s="1"/>
  <c r="N7" i="11"/>
  <c r="AC7" i="11" s="1"/>
  <c r="M7" i="11"/>
  <c r="AB7" i="11" s="1"/>
  <c r="L7" i="11"/>
  <c r="AA7" i="11" s="1"/>
  <c r="K7" i="11"/>
  <c r="Z7" i="11" s="1"/>
  <c r="I7" i="11"/>
  <c r="H7" i="11"/>
  <c r="G7" i="11"/>
  <c r="F7" i="11"/>
  <c r="E7" i="11"/>
  <c r="D7" i="11"/>
  <c r="C7" i="11"/>
  <c r="Y6" i="11"/>
  <c r="X6" i="11"/>
  <c r="W6" i="11"/>
  <c r="V6" i="11"/>
  <c r="U6" i="11"/>
  <c r="T6" i="11"/>
  <c r="S6" i="11"/>
  <c r="Q6" i="11"/>
  <c r="P6" i="11"/>
  <c r="O6" i="11"/>
  <c r="AD6" i="11" s="1"/>
  <c r="N6" i="11"/>
  <c r="AC6" i="11" s="1"/>
  <c r="M6" i="11"/>
  <c r="AB6" i="11" s="1"/>
  <c r="L6" i="11"/>
  <c r="AA6" i="11" s="1"/>
  <c r="K6" i="11"/>
  <c r="Z6" i="11" s="1"/>
  <c r="H6" i="11"/>
  <c r="G6" i="11"/>
  <c r="F6" i="11"/>
  <c r="E6" i="11"/>
  <c r="D6" i="11"/>
  <c r="C6" i="11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C79" i="10"/>
  <c r="D79" i="10"/>
  <c r="E79" i="10"/>
  <c r="F79" i="10"/>
  <c r="G79" i="10"/>
  <c r="H79" i="10"/>
  <c r="I79" i="10"/>
  <c r="C80" i="10"/>
  <c r="D80" i="10"/>
  <c r="E80" i="10"/>
  <c r="F80" i="10"/>
  <c r="G80" i="10"/>
  <c r="H80" i="10"/>
  <c r="I80" i="10"/>
  <c r="C77" i="10"/>
  <c r="D77" i="10"/>
  <c r="E77" i="10"/>
  <c r="F77" i="10"/>
  <c r="G77" i="10"/>
  <c r="H77" i="10"/>
  <c r="I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C35" i="10"/>
  <c r="D35" i="10"/>
  <c r="E35" i="10"/>
  <c r="F35" i="10"/>
  <c r="G35" i="10"/>
  <c r="H35" i="10"/>
  <c r="I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C34" i="10"/>
  <c r="D34" i="10"/>
  <c r="E34" i="10"/>
  <c r="F34" i="10"/>
  <c r="G34" i="10"/>
  <c r="H34" i="10"/>
  <c r="I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C33" i="10"/>
  <c r="D33" i="10"/>
  <c r="E33" i="10"/>
  <c r="F33" i="10"/>
  <c r="G33" i="10"/>
  <c r="H33" i="10"/>
  <c r="I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C32" i="10"/>
  <c r="D32" i="10"/>
  <c r="E32" i="10"/>
  <c r="F32" i="10"/>
  <c r="G32" i="10"/>
  <c r="H32" i="10"/>
  <c r="I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C30" i="10"/>
  <c r="D30" i="10"/>
  <c r="E30" i="10"/>
  <c r="F30" i="10"/>
  <c r="G30" i="10"/>
  <c r="H30" i="10"/>
  <c r="I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1" i="10"/>
  <c r="C6" i="10"/>
  <c r="C7" i="10"/>
  <c r="C8" i="10"/>
  <c r="C9" i="10"/>
  <c r="C10" i="10"/>
  <c r="C11" i="10"/>
  <c r="C12" i="10"/>
  <c r="C13" i="10"/>
  <c r="C14" i="10"/>
  <c r="C15" i="10"/>
  <c r="K109" i="9" l="1"/>
  <c r="L109" i="9"/>
  <c r="M109" i="9"/>
  <c r="N109" i="9"/>
  <c r="O109" i="9"/>
  <c r="P109" i="9"/>
  <c r="Q109" i="9"/>
  <c r="R109" i="9"/>
  <c r="K110" i="9"/>
  <c r="L110" i="9"/>
  <c r="M110" i="9"/>
  <c r="N110" i="9"/>
  <c r="O110" i="9"/>
  <c r="P110" i="9"/>
  <c r="Q110" i="9"/>
  <c r="R110" i="9"/>
  <c r="K111" i="9"/>
  <c r="L111" i="9"/>
  <c r="M111" i="9"/>
  <c r="N111" i="9"/>
  <c r="O111" i="9"/>
  <c r="P111" i="9"/>
  <c r="Q111" i="9"/>
  <c r="R111" i="9"/>
  <c r="K112" i="9"/>
  <c r="L112" i="9"/>
  <c r="M112" i="9"/>
  <c r="N112" i="9"/>
  <c r="O112" i="9"/>
  <c r="P112" i="9"/>
  <c r="Q112" i="9"/>
  <c r="R112" i="9"/>
  <c r="C109" i="9"/>
  <c r="D109" i="9"/>
  <c r="E109" i="9"/>
  <c r="F109" i="9"/>
  <c r="G109" i="9"/>
  <c r="H109" i="9"/>
  <c r="I109" i="9"/>
  <c r="C110" i="9"/>
  <c r="D110" i="9"/>
  <c r="E110" i="9"/>
  <c r="F110" i="9"/>
  <c r="G110" i="9"/>
  <c r="H110" i="9"/>
  <c r="I110" i="9"/>
  <c r="C111" i="9"/>
  <c r="D111" i="9"/>
  <c r="E111" i="9"/>
  <c r="F111" i="9"/>
  <c r="G111" i="9"/>
  <c r="H111" i="9"/>
  <c r="I111" i="9"/>
  <c r="C112" i="9"/>
  <c r="D112" i="9"/>
  <c r="E112" i="9"/>
  <c r="F112" i="9"/>
  <c r="G112" i="9"/>
  <c r="H112" i="9"/>
  <c r="I112" i="9"/>
  <c r="K73" i="9"/>
  <c r="L73" i="9"/>
  <c r="M73" i="9"/>
  <c r="N73" i="9"/>
  <c r="O73" i="9"/>
  <c r="P73" i="9"/>
  <c r="Q73" i="9"/>
  <c r="R73" i="9"/>
  <c r="C73" i="9"/>
  <c r="D73" i="9"/>
  <c r="E73" i="9"/>
  <c r="F73" i="9"/>
  <c r="G73" i="9"/>
  <c r="H73" i="9"/>
  <c r="I73" i="9"/>
  <c r="K71" i="9"/>
  <c r="L71" i="9"/>
  <c r="M71" i="9"/>
  <c r="N71" i="9"/>
  <c r="O71" i="9"/>
  <c r="P71" i="9"/>
  <c r="Q71" i="9"/>
  <c r="R71" i="9"/>
  <c r="K72" i="9"/>
  <c r="L72" i="9"/>
  <c r="M72" i="9"/>
  <c r="N72" i="9"/>
  <c r="O72" i="9"/>
  <c r="P72" i="9"/>
  <c r="Q72" i="9"/>
  <c r="R72" i="9"/>
  <c r="C72" i="9"/>
  <c r="D72" i="9"/>
  <c r="E72" i="9"/>
  <c r="F72" i="9"/>
  <c r="G72" i="9"/>
  <c r="H72" i="9"/>
  <c r="I72" i="9"/>
  <c r="C71" i="9"/>
  <c r="D71" i="9"/>
  <c r="E71" i="9"/>
  <c r="F71" i="9"/>
  <c r="G71" i="9"/>
  <c r="H71" i="9"/>
  <c r="I71" i="9"/>
  <c r="K105" i="2" l="1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K110" i="2"/>
  <c r="L110" i="2"/>
  <c r="M110" i="2"/>
  <c r="N110" i="2"/>
  <c r="O110" i="2"/>
  <c r="C105" i="2"/>
  <c r="D105" i="2"/>
  <c r="E105" i="2"/>
  <c r="F105" i="2"/>
  <c r="G105" i="2"/>
  <c r="H105" i="2"/>
  <c r="I105" i="2"/>
  <c r="C106" i="2"/>
  <c r="D106" i="2"/>
  <c r="E106" i="2"/>
  <c r="F106" i="2"/>
  <c r="G106" i="2"/>
  <c r="H106" i="2"/>
  <c r="I106" i="2"/>
  <c r="C107" i="2"/>
  <c r="D107" i="2"/>
  <c r="E107" i="2"/>
  <c r="F107" i="2"/>
  <c r="G107" i="2"/>
  <c r="H107" i="2"/>
  <c r="I107" i="2"/>
  <c r="C108" i="2"/>
  <c r="D108" i="2"/>
  <c r="E108" i="2"/>
  <c r="F108" i="2"/>
  <c r="G108" i="2"/>
  <c r="H108" i="2"/>
  <c r="I108" i="2"/>
  <c r="C109" i="2"/>
  <c r="D109" i="2"/>
  <c r="E109" i="2"/>
  <c r="F109" i="2"/>
  <c r="G109" i="2"/>
  <c r="H109" i="2"/>
  <c r="I109" i="2"/>
  <c r="C110" i="2"/>
  <c r="D110" i="2"/>
  <c r="E110" i="2"/>
  <c r="F110" i="2"/>
  <c r="G110" i="2"/>
  <c r="H110" i="2"/>
  <c r="I110" i="2"/>
  <c r="K73" i="2"/>
  <c r="L73" i="2"/>
  <c r="M73" i="2"/>
  <c r="N73" i="2"/>
  <c r="O73" i="2"/>
  <c r="C73" i="2"/>
  <c r="D73" i="2"/>
  <c r="E73" i="2"/>
  <c r="F73" i="2"/>
  <c r="G73" i="2"/>
  <c r="H73" i="2"/>
  <c r="I73" i="2"/>
  <c r="K31" i="2"/>
  <c r="L31" i="2"/>
  <c r="M31" i="2"/>
  <c r="N31" i="2"/>
  <c r="O31" i="2"/>
  <c r="D28" i="1" l="1"/>
  <c r="E28" i="1"/>
  <c r="F28" i="1"/>
  <c r="G28" i="1"/>
  <c r="H28" i="1"/>
  <c r="I28" i="1"/>
  <c r="K28" i="1"/>
  <c r="L28" i="1"/>
  <c r="M28" i="1"/>
  <c r="N28" i="1"/>
  <c r="O28" i="1"/>
  <c r="C28" i="1"/>
  <c r="D78" i="1"/>
  <c r="E78" i="1"/>
  <c r="F78" i="1"/>
  <c r="G78" i="1"/>
  <c r="H78" i="1"/>
  <c r="I78" i="1"/>
  <c r="K78" i="1"/>
  <c r="L78" i="1"/>
  <c r="M78" i="1"/>
  <c r="N78" i="1"/>
  <c r="O78" i="1"/>
  <c r="C78" i="1"/>
  <c r="O74" i="1"/>
  <c r="O75" i="1"/>
  <c r="O76" i="1"/>
  <c r="K74" i="1"/>
  <c r="L74" i="1"/>
  <c r="M74" i="1"/>
  <c r="N74" i="1"/>
  <c r="K75" i="1"/>
  <c r="L75" i="1"/>
  <c r="M75" i="1"/>
  <c r="N75" i="1"/>
  <c r="K76" i="1"/>
  <c r="L76" i="1"/>
  <c r="M76" i="1"/>
  <c r="N76" i="1"/>
  <c r="C74" i="1"/>
  <c r="D74" i="1"/>
  <c r="E74" i="1"/>
  <c r="F74" i="1"/>
  <c r="G74" i="1"/>
  <c r="H74" i="1"/>
  <c r="I74" i="1"/>
  <c r="C75" i="1"/>
  <c r="D75" i="1"/>
  <c r="E75" i="1"/>
  <c r="F75" i="1"/>
  <c r="G75" i="1"/>
  <c r="H75" i="1"/>
  <c r="I75" i="1"/>
  <c r="C76" i="1"/>
  <c r="D76" i="1"/>
  <c r="E76" i="1"/>
  <c r="F76" i="1"/>
  <c r="G76" i="1"/>
  <c r="H76" i="1"/>
  <c r="I76" i="1"/>
  <c r="K108" i="1"/>
  <c r="L108" i="1"/>
  <c r="M108" i="1"/>
  <c r="N108" i="1"/>
  <c r="O108" i="1"/>
  <c r="K109" i="1"/>
  <c r="L109" i="1"/>
  <c r="M109" i="1"/>
  <c r="N109" i="1"/>
  <c r="O109" i="1"/>
  <c r="K110" i="1"/>
  <c r="L110" i="1"/>
  <c r="M110" i="1"/>
  <c r="N110" i="1"/>
  <c r="O110" i="1"/>
  <c r="K111" i="1"/>
  <c r="L111" i="1"/>
  <c r="M111" i="1"/>
  <c r="N111" i="1"/>
  <c r="O111" i="1"/>
  <c r="C108" i="1"/>
  <c r="D108" i="1"/>
  <c r="E108" i="1"/>
  <c r="F108" i="1"/>
  <c r="G108" i="1"/>
  <c r="H108" i="1"/>
  <c r="I108" i="1"/>
  <c r="C109" i="1"/>
  <c r="D109" i="1"/>
  <c r="E109" i="1"/>
  <c r="F109" i="1"/>
  <c r="G109" i="1"/>
  <c r="H109" i="1"/>
  <c r="I109" i="1"/>
  <c r="C110" i="1"/>
  <c r="D110" i="1"/>
  <c r="E110" i="1"/>
  <c r="F110" i="1"/>
  <c r="G110" i="1"/>
  <c r="H110" i="1"/>
  <c r="I110" i="1"/>
  <c r="C111" i="1"/>
  <c r="D111" i="1"/>
  <c r="E111" i="1"/>
  <c r="F111" i="1"/>
  <c r="G111" i="1"/>
  <c r="H111" i="1"/>
  <c r="I111" i="1"/>
  <c r="K90" i="1"/>
  <c r="L90" i="1"/>
  <c r="M90" i="1"/>
  <c r="N90" i="1"/>
  <c r="O90" i="1"/>
  <c r="K31" i="1"/>
  <c r="L31" i="1"/>
  <c r="M31" i="1"/>
  <c r="N31" i="1"/>
  <c r="O31" i="1"/>
  <c r="C42" i="8" l="1"/>
  <c r="D42" i="8"/>
  <c r="E42" i="8"/>
  <c r="F42" i="8"/>
  <c r="G42" i="8"/>
  <c r="H42" i="8"/>
  <c r="I42" i="8"/>
  <c r="K42" i="8"/>
  <c r="L42" i="8"/>
  <c r="M42" i="8"/>
  <c r="N42" i="8"/>
  <c r="O42" i="8"/>
  <c r="C41" i="8"/>
  <c r="D41" i="8"/>
  <c r="E41" i="8"/>
  <c r="F41" i="8"/>
  <c r="G41" i="8"/>
  <c r="H41" i="8"/>
  <c r="I41" i="8"/>
  <c r="K41" i="8"/>
  <c r="L41" i="8"/>
  <c r="M41" i="8"/>
  <c r="N41" i="8"/>
  <c r="O41" i="8"/>
  <c r="C40" i="8"/>
  <c r="D40" i="8"/>
  <c r="E40" i="8"/>
  <c r="F40" i="8"/>
  <c r="G40" i="8"/>
  <c r="H40" i="8"/>
  <c r="I40" i="8"/>
  <c r="K40" i="8"/>
  <c r="L40" i="8"/>
  <c r="M40" i="8"/>
  <c r="N40" i="8"/>
  <c r="O40" i="8"/>
  <c r="C39" i="8"/>
  <c r="D39" i="8"/>
  <c r="E39" i="8"/>
  <c r="F39" i="8"/>
  <c r="G39" i="8"/>
  <c r="H39" i="8"/>
  <c r="I39" i="8"/>
  <c r="K39" i="8"/>
  <c r="L39" i="8"/>
  <c r="M39" i="8"/>
  <c r="N39" i="8"/>
  <c r="O39" i="8"/>
  <c r="K31" i="8"/>
  <c r="L31" i="8"/>
  <c r="M31" i="8"/>
  <c r="N31" i="8"/>
  <c r="O31" i="8"/>
  <c r="E28" i="8"/>
  <c r="F28" i="8"/>
  <c r="G28" i="8"/>
  <c r="H28" i="8"/>
  <c r="K28" i="8"/>
  <c r="L28" i="8"/>
  <c r="M28" i="8"/>
  <c r="N28" i="8"/>
  <c r="O28" i="8"/>
  <c r="C28" i="8"/>
  <c r="D28" i="8"/>
  <c r="C7" i="8"/>
  <c r="D7" i="8"/>
  <c r="C8" i="8"/>
  <c r="D8" i="8"/>
  <c r="C9" i="8"/>
  <c r="D9" i="8"/>
  <c r="C10" i="8"/>
  <c r="D10" i="8"/>
  <c r="C11" i="8"/>
  <c r="D11" i="8"/>
  <c r="C12" i="8"/>
  <c r="D12" i="8"/>
  <c r="C13" i="8"/>
  <c r="D13" i="8"/>
  <c r="C14" i="8"/>
  <c r="D14" i="8"/>
  <c r="C15" i="8"/>
  <c r="D15" i="8"/>
  <c r="E15" i="8"/>
  <c r="V21" i="14" l="1"/>
  <c r="V22" i="14"/>
  <c r="V23" i="14"/>
  <c r="V24" i="14"/>
  <c r="S17" i="14"/>
  <c r="S18" i="14"/>
  <c r="S19" i="14"/>
  <c r="S20" i="14"/>
  <c r="S21" i="14"/>
  <c r="S22" i="14"/>
  <c r="S23" i="14"/>
  <c r="S24" i="14"/>
  <c r="T17" i="14"/>
  <c r="T18" i="14"/>
  <c r="T19" i="14"/>
  <c r="T20" i="14"/>
  <c r="T21" i="14"/>
  <c r="T22" i="14"/>
  <c r="T23" i="14"/>
  <c r="T24" i="14"/>
  <c r="Y7" i="14"/>
  <c r="Y8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X7" i="14"/>
  <c r="X8" i="14"/>
  <c r="X9" i="14"/>
  <c r="X10" i="14"/>
  <c r="X11" i="14"/>
  <c r="X12" i="14"/>
  <c r="X13" i="14"/>
  <c r="X14" i="14"/>
  <c r="X15" i="14"/>
  <c r="X16" i="14"/>
  <c r="X17" i="14"/>
  <c r="X18" i="14"/>
  <c r="X19" i="14"/>
  <c r="X20" i="14"/>
  <c r="X21" i="14"/>
  <c r="X22" i="14"/>
  <c r="X23" i="14"/>
  <c r="X24" i="14"/>
  <c r="W7" i="14"/>
  <c r="W8" i="14"/>
  <c r="W9" i="14"/>
  <c r="W10" i="14"/>
  <c r="W11" i="14"/>
  <c r="W12" i="14"/>
  <c r="W13" i="14"/>
  <c r="W14" i="14"/>
  <c r="W15" i="14"/>
  <c r="W16" i="14"/>
  <c r="W17" i="14"/>
  <c r="W18" i="14"/>
  <c r="W19" i="14"/>
  <c r="W20" i="14"/>
  <c r="W21" i="14"/>
  <c r="W22" i="14"/>
  <c r="W23" i="14"/>
  <c r="W24" i="14"/>
  <c r="U17" i="14"/>
  <c r="U18" i="14"/>
  <c r="U19" i="14"/>
  <c r="U20" i="14"/>
  <c r="U21" i="14"/>
  <c r="U22" i="14"/>
  <c r="U23" i="14"/>
  <c r="U24" i="14"/>
  <c r="V7" i="14"/>
  <c r="V8" i="14"/>
  <c r="V9" i="14"/>
  <c r="V10" i="14"/>
  <c r="V11" i="14"/>
  <c r="V12" i="14"/>
  <c r="V13" i="14"/>
  <c r="V14" i="14"/>
  <c r="V15" i="14"/>
  <c r="V16" i="14"/>
  <c r="V17" i="14"/>
  <c r="U7" i="14"/>
  <c r="U8" i="14"/>
  <c r="U9" i="14"/>
  <c r="U10" i="14"/>
  <c r="U11" i="14"/>
  <c r="U12" i="14"/>
  <c r="U13" i="14"/>
  <c r="U14" i="14"/>
  <c r="T7" i="14"/>
  <c r="T8" i="14"/>
  <c r="T9" i="14"/>
  <c r="T10" i="14"/>
  <c r="T11" i="14"/>
  <c r="T12" i="14"/>
  <c r="T13" i="14"/>
  <c r="T14" i="14"/>
  <c r="S7" i="14"/>
  <c r="S8" i="14"/>
  <c r="S9" i="14"/>
  <c r="S10" i="14"/>
  <c r="S11" i="14"/>
  <c r="S12" i="14"/>
  <c r="S13" i="14"/>
  <c r="S14" i="14"/>
  <c r="Y6" i="14"/>
  <c r="X6" i="14"/>
  <c r="W6" i="14"/>
  <c r="R24" i="14"/>
  <c r="Q24" i="14"/>
  <c r="P24" i="14"/>
  <c r="O24" i="14"/>
  <c r="N24" i="14"/>
  <c r="M24" i="14"/>
  <c r="L24" i="14"/>
  <c r="K24" i="14"/>
  <c r="I24" i="14"/>
  <c r="H24" i="14"/>
  <c r="G24" i="14"/>
  <c r="F24" i="14"/>
  <c r="E24" i="14"/>
  <c r="D24" i="14"/>
  <c r="C24" i="14"/>
  <c r="R23" i="14"/>
  <c r="Q23" i="14"/>
  <c r="P23" i="14"/>
  <c r="O23" i="14"/>
  <c r="N23" i="14"/>
  <c r="M23" i="14"/>
  <c r="L23" i="14"/>
  <c r="K23" i="14"/>
  <c r="I23" i="14"/>
  <c r="H23" i="14"/>
  <c r="G23" i="14"/>
  <c r="F23" i="14"/>
  <c r="E23" i="14"/>
  <c r="D23" i="14"/>
  <c r="C23" i="14"/>
  <c r="R22" i="14"/>
  <c r="Q22" i="14"/>
  <c r="P22" i="14"/>
  <c r="O22" i="14"/>
  <c r="N22" i="14"/>
  <c r="M22" i="14"/>
  <c r="L22" i="14"/>
  <c r="K22" i="14"/>
  <c r="I22" i="14"/>
  <c r="H22" i="14"/>
  <c r="G22" i="14"/>
  <c r="F22" i="14"/>
  <c r="E22" i="14"/>
  <c r="D22" i="14"/>
  <c r="C22" i="14"/>
  <c r="R21" i="14"/>
  <c r="Q21" i="14"/>
  <c r="P21" i="14"/>
  <c r="O21" i="14"/>
  <c r="N21" i="14"/>
  <c r="M21" i="14"/>
  <c r="L21" i="14"/>
  <c r="K21" i="14"/>
  <c r="I21" i="14"/>
  <c r="H21" i="14"/>
  <c r="G21" i="14"/>
  <c r="F21" i="14"/>
  <c r="E21" i="14"/>
  <c r="D21" i="14"/>
  <c r="C21" i="14"/>
  <c r="V20" i="14"/>
  <c r="R20" i="14"/>
  <c r="Q20" i="14"/>
  <c r="P20" i="14"/>
  <c r="O20" i="14"/>
  <c r="N20" i="14"/>
  <c r="M20" i="14"/>
  <c r="L20" i="14"/>
  <c r="K20" i="14"/>
  <c r="I20" i="14"/>
  <c r="H20" i="14"/>
  <c r="G20" i="14"/>
  <c r="F20" i="14"/>
  <c r="E20" i="14"/>
  <c r="D20" i="14"/>
  <c r="C20" i="14"/>
  <c r="V19" i="14"/>
  <c r="R19" i="14"/>
  <c r="Q19" i="14"/>
  <c r="P19" i="14"/>
  <c r="O19" i="14"/>
  <c r="N19" i="14"/>
  <c r="M19" i="14"/>
  <c r="L19" i="14"/>
  <c r="K19" i="14"/>
  <c r="I19" i="14"/>
  <c r="H19" i="14"/>
  <c r="G19" i="14"/>
  <c r="F19" i="14"/>
  <c r="E19" i="14"/>
  <c r="D19" i="14"/>
  <c r="C19" i="14"/>
  <c r="V18" i="14"/>
  <c r="R18" i="14"/>
  <c r="Q18" i="14"/>
  <c r="P18" i="14"/>
  <c r="O18" i="14"/>
  <c r="N18" i="14"/>
  <c r="M18" i="14"/>
  <c r="L18" i="14"/>
  <c r="K18" i="14"/>
  <c r="I18" i="14"/>
  <c r="H18" i="14"/>
  <c r="G18" i="14"/>
  <c r="F18" i="14"/>
  <c r="E18" i="14"/>
  <c r="D18" i="14"/>
  <c r="C18" i="14"/>
  <c r="R17" i="14"/>
  <c r="Q17" i="14"/>
  <c r="P17" i="14"/>
  <c r="O17" i="14"/>
  <c r="N17" i="14"/>
  <c r="M17" i="14"/>
  <c r="L17" i="14"/>
  <c r="K17" i="14"/>
  <c r="I17" i="14"/>
  <c r="H17" i="14"/>
  <c r="G17" i="14"/>
  <c r="F17" i="14"/>
  <c r="E17" i="14"/>
  <c r="D17" i="14"/>
  <c r="C17" i="14"/>
  <c r="U16" i="14"/>
  <c r="T16" i="14"/>
  <c r="S16" i="14"/>
  <c r="R16" i="14"/>
  <c r="Q16" i="14"/>
  <c r="P16" i="14"/>
  <c r="O16" i="14"/>
  <c r="N16" i="14"/>
  <c r="M16" i="14"/>
  <c r="L16" i="14"/>
  <c r="K16" i="14"/>
  <c r="I16" i="14"/>
  <c r="H16" i="14"/>
  <c r="G16" i="14"/>
  <c r="F16" i="14"/>
  <c r="E16" i="14"/>
  <c r="D16" i="14"/>
  <c r="C16" i="14"/>
  <c r="U15" i="14"/>
  <c r="T15" i="14"/>
  <c r="S15" i="14"/>
  <c r="R15" i="14"/>
  <c r="Q15" i="14"/>
  <c r="P15" i="14"/>
  <c r="O15" i="14"/>
  <c r="N15" i="14"/>
  <c r="M15" i="14"/>
  <c r="L15" i="14"/>
  <c r="K15" i="14"/>
  <c r="I15" i="14"/>
  <c r="H15" i="14"/>
  <c r="G15" i="14"/>
  <c r="F15" i="14"/>
  <c r="E15" i="14"/>
  <c r="D15" i="14"/>
  <c r="C15" i="14"/>
  <c r="R14" i="14"/>
  <c r="Q14" i="14"/>
  <c r="P14" i="14"/>
  <c r="O14" i="14"/>
  <c r="N14" i="14"/>
  <c r="M14" i="14"/>
  <c r="L14" i="14"/>
  <c r="K14" i="14"/>
  <c r="I14" i="14"/>
  <c r="H14" i="14"/>
  <c r="G14" i="14"/>
  <c r="F14" i="14"/>
  <c r="E14" i="14"/>
  <c r="D14" i="14"/>
  <c r="C14" i="14"/>
  <c r="R13" i="14"/>
  <c r="Q13" i="14"/>
  <c r="P13" i="14"/>
  <c r="O13" i="14"/>
  <c r="N13" i="14"/>
  <c r="M13" i="14"/>
  <c r="L13" i="14"/>
  <c r="K13" i="14"/>
  <c r="I13" i="14"/>
  <c r="H13" i="14"/>
  <c r="G13" i="14"/>
  <c r="F13" i="14"/>
  <c r="E13" i="14"/>
  <c r="D13" i="14"/>
  <c r="C13" i="14"/>
  <c r="R12" i="14"/>
  <c r="Q12" i="14"/>
  <c r="P12" i="14"/>
  <c r="O12" i="14"/>
  <c r="N12" i="14"/>
  <c r="M12" i="14"/>
  <c r="L12" i="14"/>
  <c r="K12" i="14"/>
  <c r="I12" i="14"/>
  <c r="H12" i="14"/>
  <c r="G12" i="14"/>
  <c r="F12" i="14"/>
  <c r="E12" i="14"/>
  <c r="D12" i="14"/>
  <c r="C12" i="14"/>
  <c r="R11" i="14"/>
  <c r="Q11" i="14"/>
  <c r="P11" i="14"/>
  <c r="O11" i="14"/>
  <c r="N11" i="14"/>
  <c r="M11" i="14"/>
  <c r="L11" i="14"/>
  <c r="K11" i="14"/>
  <c r="I11" i="14"/>
  <c r="H11" i="14"/>
  <c r="G11" i="14"/>
  <c r="F11" i="14"/>
  <c r="E11" i="14"/>
  <c r="D11" i="14"/>
  <c r="C11" i="14"/>
  <c r="R10" i="14"/>
  <c r="Q10" i="14"/>
  <c r="P10" i="14"/>
  <c r="O10" i="14"/>
  <c r="N10" i="14"/>
  <c r="M10" i="14"/>
  <c r="L10" i="14"/>
  <c r="K10" i="14"/>
  <c r="I10" i="14"/>
  <c r="H10" i="14"/>
  <c r="G10" i="14"/>
  <c r="F10" i="14"/>
  <c r="E10" i="14"/>
  <c r="D10" i="14"/>
  <c r="C10" i="14"/>
  <c r="R9" i="14"/>
  <c r="Q9" i="14"/>
  <c r="P9" i="14"/>
  <c r="O9" i="14"/>
  <c r="N9" i="14"/>
  <c r="M9" i="14"/>
  <c r="L9" i="14"/>
  <c r="K9" i="14"/>
  <c r="I9" i="14"/>
  <c r="H9" i="14"/>
  <c r="G9" i="14"/>
  <c r="F9" i="14"/>
  <c r="E9" i="14"/>
  <c r="D9" i="14"/>
  <c r="C9" i="14"/>
  <c r="R8" i="14"/>
  <c r="Q8" i="14"/>
  <c r="P8" i="14"/>
  <c r="O8" i="14"/>
  <c r="N8" i="14"/>
  <c r="M8" i="14"/>
  <c r="L8" i="14"/>
  <c r="K8" i="14"/>
  <c r="I8" i="14"/>
  <c r="H8" i="14"/>
  <c r="G8" i="14"/>
  <c r="F8" i="14"/>
  <c r="E8" i="14"/>
  <c r="D8" i="14"/>
  <c r="C8" i="14"/>
  <c r="R7" i="14"/>
  <c r="Q7" i="14"/>
  <c r="P7" i="14"/>
  <c r="O7" i="14"/>
  <c r="N7" i="14"/>
  <c r="M7" i="14"/>
  <c r="L7" i="14"/>
  <c r="K7" i="14"/>
  <c r="I7" i="14"/>
  <c r="H7" i="14"/>
  <c r="G7" i="14"/>
  <c r="F7" i="14"/>
  <c r="E7" i="14"/>
  <c r="D7" i="14"/>
  <c r="C7" i="14"/>
  <c r="V6" i="14"/>
  <c r="U6" i="14"/>
  <c r="T6" i="14"/>
  <c r="S6" i="14"/>
  <c r="R6" i="14"/>
  <c r="Q6" i="14"/>
  <c r="P6" i="14"/>
  <c r="O6" i="14"/>
  <c r="N6" i="14"/>
  <c r="M6" i="14"/>
  <c r="L6" i="14"/>
  <c r="K6" i="14"/>
  <c r="I6" i="14"/>
  <c r="H6" i="14"/>
  <c r="G6" i="14"/>
  <c r="F6" i="14"/>
  <c r="E6" i="14"/>
  <c r="D6" i="14"/>
  <c r="C6" i="14"/>
  <c r="V13" i="4"/>
  <c r="V15" i="4"/>
  <c r="V18" i="4"/>
  <c r="V19" i="4"/>
  <c r="V20" i="4"/>
  <c r="U13" i="4"/>
  <c r="U15" i="4"/>
  <c r="U18" i="4"/>
  <c r="U19" i="4"/>
  <c r="U20" i="4"/>
  <c r="T10" i="4"/>
  <c r="T13" i="4"/>
  <c r="T15" i="4"/>
  <c r="T18" i="4"/>
  <c r="T19" i="4"/>
  <c r="T20" i="4"/>
  <c r="S10" i="4"/>
  <c r="S13" i="4"/>
  <c r="S15" i="4"/>
  <c r="S18" i="4"/>
  <c r="S19" i="4"/>
  <c r="S20" i="4"/>
  <c r="R10" i="4"/>
  <c r="R13" i="4"/>
  <c r="R14" i="4"/>
  <c r="R15" i="4"/>
  <c r="R17" i="4"/>
  <c r="R18" i="4"/>
  <c r="R19" i="4"/>
  <c r="R20" i="4"/>
  <c r="R21" i="4"/>
  <c r="Q10" i="4"/>
  <c r="Q13" i="4"/>
  <c r="Q14" i="4"/>
  <c r="Q15" i="4"/>
  <c r="Q17" i="4"/>
  <c r="Q18" i="4"/>
  <c r="Q19" i="4"/>
  <c r="Q20" i="4"/>
  <c r="Q21" i="4"/>
  <c r="P22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M13" i="4"/>
  <c r="M7" i="4"/>
  <c r="M8" i="4"/>
  <c r="M9" i="4"/>
  <c r="M10" i="4"/>
  <c r="M11" i="4"/>
  <c r="M12" i="4"/>
  <c r="M14" i="4"/>
  <c r="M15" i="4"/>
  <c r="M16" i="4"/>
  <c r="M17" i="4"/>
  <c r="M18" i="4"/>
  <c r="M19" i="4"/>
  <c r="M20" i="4"/>
  <c r="M21" i="4"/>
  <c r="M22" i="4"/>
  <c r="L7" i="4"/>
  <c r="L8" i="4"/>
  <c r="L9" i="4"/>
  <c r="L10" i="4"/>
  <c r="V10" i="4" s="1"/>
  <c r="L11" i="4"/>
  <c r="L12" i="4"/>
  <c r="L13" i="4"/>
  <c r="L14" i="4"/>
  <c r="L15" i="4"/>
  <c r="L16" i="4"/>
  <c r="L17" i="4"/>
  <c r="L18" i="4"/>
  <c r="L19" i="4"/>
  <c r="L20" i="4"/>
  <c r="L21" i="4"/>
  <c r="L22" i="4"/>
  <c r="K7" i="4"/>
  <c r="K8" i="4"/>
  <c r="K9" i="4"/>
  <c r="K10" i="4"/>
  <c r="U10" i="4" s="1"/>
  <c r="K11" i="4"/>
  <c r="K12" i="4"/>
  <c r="K13" i="4"/>
  <c r="W13" i="4" s="1"/>
  <c r="K14" i="4"/>
  <c r="K15" i="4"/>
  <c r="W15" i="4" s="1"/>
  <c r="K16" i="4"/>
  <c r="K17" i="4"/>
  <c r="K18" i="4"/>
  <c r="K19" i="4"/>
  <c r="W19" i="4" s="1"/>
  <c r="K20" i="4"/>
  <c r="K21" i="4"/>
  <c r="K22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I6" i="4"/>
  <c r="X112" i="10"/>
  <c r="Y113" i="10"/>
  <c r="X111" i="10"/>
  <c r="W110" i="10"/>
  <c r="Y80" i="10"/>
  <c r="Y25" i="10"/>
  <c r="Y73" i="10"/>
  <c r="Y6" i="10" l="1"/>
  <c r="Y84" i="10" l="1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Y109" i="10"/>
  <c r="Y110" i="10"/>
  <c r="Y111" i="10"/>
  <c r="Y112" i="10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6" i="10"/>
  <c r="Y27" i="10"/>
  <c r="Y28" i="10"/>
  <c r="Y29" i="10"/>
  <c r="Y31" i="10"/>
  <c r="Y36" i="10"/>
  <c r="Y37" i="10"/>
  <c r="Y38" i="10"/>
  <c r="Y39" i="10"/>
  <c r="Y40" i="10"/>
  <c r="Y41" i="10"/>
  <c r="Y42" i="10"/>
  <c r="Y43" i="10"/>
  <c r="Y68" i="10"/>
  <c r="Y69" i="10"/>
  <c r="Y70" i="10"/>
  <c r="Y71" i="10"/>
  <c r="Y72" i="10"/>
  <c r="Y74" i="10"/>
  <c r="Y75" i="10"/>
  <c r="Y76" i="10"/>
  <c r="W107" i="10" l="1"/>
  <c r="X84" i="10"/>
  <c r="X85" i="10"/>
  <c r="X86" i="10"/>
  <c r="X87" i="10"/>
  <c r="X88" i="10"/>
  <c r="X89" i="10"/>
  <c r="X90" i="10"/>
  <c r="X91" i="10"/>
  <c r="X92" i="10"/>
  <c r="X93" i="10"/>
  <c r="X94" i="10"/>
  <c r="X95" i="10"/>
  <c r="X96" i="10"/>
  <c r="X97" i="10"/>
  <c r="X98" i="10"/>
  <c r="X99" i="10"/>
  <c r="X100" i="10"/>
  <c r="X101" i="10"/>
  <c r="X102" i="10"/>
  <c r="X103" i="10"/>
  <c r="X104" i="10"/>
  <c r="X105" i="10"/>
  <c r="X106" i="10"/>
  <c r="X107" i="10"/>
  <c r="X108" i="10"/>
  <c r="X109" i="10"/>
  <c r="X110" i="10"/>
  <c r="X113" i="10"/>
  <c r="W84" i="10"/>
  <c r="W85" i="10"/>
  <c r="W86" i="10"/>
  <c r="W87" i="10"/>
  <c r="W88" i="10"/>
  <c r="W89" i="10"/>
  <c r="W90" i="10"/>
  <c r="W91" i="10"/>
  <c r="W92" i="10"/>
  <c r="W93" i="10"/>
  <c r="W94" i="10"/>
  <c r="W95" i="10"/>
  <c r="W96" i="10"/>
  <c r="W97" i="10"/>
  <c r="W98" i="10"/>
  <c r="W99" i="10"/>
  <c r="W100" i="10"/>
  <c r="W101" i="10"/>
  <c r="W102" i="10"/>
  <c r="W103" i="10"/>
  <c r="W104" i="10"/>
  <c r="W105" i="10"/>
  <c r="W106" i="10"/>
  <c r="W108" i="10"/>
  <c r="W109" i="10"/>
  <c r="W111" i="10"/>
  <c r="W112" i="10"/>
  <c r="W11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U99" i="10"/>
  <c r="U100" i="10"/>
  <c r="U101" i="10"/>
  <c r="U102" i="10"/>
  <c r="U103" i="10"/>
  <c r="U104" i="10"/>
  <c r="U105" i="10"/>
  <c r="U106" i="10"/>
  <c r="U107" i="10"/>
  <c r="U108" i="10"/>
  <c r="U109" i="10"/>
  <c r="U110" i="10"/>
  <c r="U111" i="10"/>
  <c r="U112" i="10"/>
  <c r="U11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X80" i="10"/>
  <c r="W80" i="10"/>
  <c r="V80" i="10"/>
  <c r="U80" i="10"/>
  <c r="T80" i="10"/>
  <c r="S80" i="10"/>
  <c r="X7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1" i="10"/>
  <c r="X36" i="10"/>
  <c r="X37" i="10"/>
  <c r="X38" i="10"/>
  <c r="X39" i="10"/>
  <c r="X40" i="10"/>
  <c r="X41" i="10"/>
  <c r="X42" i="10"/>
  <c r="X43" i="10"/>
  <c r="X68" i="10"/>
  <c r="X69" i="10"/>
  <c r="X70" i="10"/>
  <c r="X71" i="10"/>
  <c r="X72" i="10"/>
  <c r="X73" i="10"/>
  <c r="X74" i="10"/>
  <c r="X75" i="10"/>
  <c r="X7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W29" i="10"/>
  <c r="W31" i="10"/>
  <c r="W36" i="10"/>
  <c r="W37" i="10"/>
  <c r="W38" i="10"/>
  <c r="W39" i="10"/>
  <c r="W40" i="10"/>
  <c r="W41" i="10"/>
  <c r="W42" i="10"/>
  <c r="W43" i="10"/>
  <c r="W68" i="10"/>
  <c r="W69" i="10"/>
  <c r="W70" i="10"/>
  <c r="W71" i="10"/>
  <c r="W72" i="10"/>
  <c r="W73" i="10"/>
  <c r="W74" i="10"/>
  <c r="W75" i="10"/>
  <c r="W7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1" i="10"/>
  <c r="V36" i="10"/>
  <c r="V37" i="10"/>
  <c r="V38" i="10"/>
  <c r="V39" i="10"/>
  <c r="V40" i="10"/>
  <c r="V41" i="10"/>
  <c r="V42" i="10"/>
  <c r="V43" i="10"/>
  <c r="V68" i="10"/>
  <c r="V69" i="10"/>
  <c r="V70" i="10"/>
  <c r="V71" i="10"/>
  <c r="V72" i="10"/>
  <c r="V73" i="10"/>
  <c r="V74" i="10"/>
  <c r="V75" i="10"/>
  <c r="V7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1" i="10"/>
  <c r="U36" i="10"/>
  <c r="U37" i="10"/>
  <c r="U38" i="10"/>
  <c r="U39" i="10"/>
  <c r="U40" i="10"/>
  <c r="U41" i="10"/>
  <c r="U42" i="10"/>
  <c r="U43" i="10"/>
  <c r="U68" i="10"/>
  <c r="U69" i="10"/>
  <c r="U70" i="10"/>
  <c r="U71" i="10"/>
  <c r="U72" i="10"/>
  <c r="U73" i="10"/>
  <c r="U74" i="10"/>
  <c r="U75" i="10"/>
  <c r="U7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1" i="10"/>
  <c r="T36" i="10"/>
  <c r="T37" i="10"/>
  <c r="T38" i="10"/>
  <c r="T39" i="10"/>
  <c r="T40" i="10"/>
  <c r="T41" i="10"/>
  <c r="T42" i="10"/>
  <c r="T43" i="10"/>
  <c r="T68" i="10"/>
  <c r="T69" i="10"/>
  <c r="T70" i="10"/>
  <c r="T71" i="10"/>
  <c r="T72" i="10"/>
  <c r="T73" i="10"/>
  <c r="T74" i="10"/>
  <c r="T75" i="10"/>
  <c r="T7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1" i="10"/>
  <c r="S36" i="10"/>
  <c r="S37" i="10"/>
  <c r="S38" i="10"/>
  <c r="S39" i="10"/>
  <c r="S40" i="10"/>
  <c r="S41" i="10"/>
  <c r="S42" i="10"/>
  <c r="S43" i="10"/>
  <c r="S68" i="10"/>
  <c r="S69" i="10"/>
  <c r="S70" i="10"/>
  <c r="S71" i="10"/>
  <c r="S72" i="10"/>
  <c r="S73" i="10"/>
  <c r="S74" i="10"/>
  <c r="S75" i="10"/>
  <c r="S76" i="10"/>
  <c r="T6" i="10"/>
  <c r="W6" i="10"/>
  <c r="V6" i="10"/>
  <c r="U6" i="10"/>
  <c r="S6" i="10"/>
  <c r="R6" i="10"/>
  <c r="X6" i="10"/>
  <c r="P7" i="10"/>
  <c r="R113" i="10"/>
  <c r="Q113" i="10"/>
  <c r="P113" i="10"/>
  <c r="O113" i="10"/>
  <c r="N113" i="10"/>
  <c r="M113" i="10"/>
  <c r="L113" i="10"/>
  <c r="K113" i="10"/>
  <c r="I113" i="10"/>
  <c r="H113" i="10"/>
  <c r="G113" i="10"/>
  <c r="F113" i="10"/>
  <c r="E113" i="10"/>
  <c r="D113" i="10"/>
  <c r="C113" i="10"/>
  <c r="R112" i="10"/>
  <c r="Q112" i="10"/>
  <c r="P112" i="10"/>
  <c r="O112" i="10"/>
  <c r="N112" i="10"/>
  <c r="M112" i="10"/>
  <c r="L112" i="10"/>
  <c r="K112" i="10"/>
  <c r="I112" i="10"/>
  <c r="H112" i="10"/>
  <c r="G112" i="10"/>
  <c r="F112" i="10"/>
  <c r="E112" i="10"/>
  <c r="D112" i="10"/>
  <c r="C112" i="10"/>
  <c r="R111" i="10"/>
  <c r="Q111" i="10"/>
  <c r="P111" i="10"/>
  <c r="O111" i="10"/>
  <c r="N111" i="10"/>
  <c r="M111" i="10"/>
  <c r="L111" i="10"/>
  <c r="K111" i="10"/>
  <c r="I111" i="10"/>
  <c r="H111" i="10"/>
  <c r="G111" i="10"/>
  <c r="F111" i="10"/>
  <c r="E111" i="10"/>
  <c r="D111" i="10"/>
  <c r="C111" i="10"/>
  <c r="R110" i="10"/>
  <c r="Q110" i="10"/>
  <c r="P110" i="10"/>
  <c r="O110" i="10"/>
  <c r="N110" i="10"/>
  <c r="M110" i="10"/>
  <c r="L110" i="10"/>
  <c r="K110" i="10"/>
  <c r="I110" i="10"/>
  <c r="H110" i="10"/>
  <c r="G110" i="10"/>
  <c r="F110" i="10"/>
  <c r="E110" i="10"/>
  <c r="D110" i="10"/>
  <c r="C110" i="10"/>
  <c r="R109" i="10"/>
  <c r="Q109" i="10"/>
  <c r="P109" i="10"/>
  <c r="O109" i="10"/>
  <c r="N109" i="10"/>
  <c r="M109" i="10"/>
  <c r="L109" i="10"/>
  <c r="K109" i="10"/>
  <c r="I109" i="10"/>
  <c r="H109" i="10"/>
  <c r="G109" i="10"/>
  <c r="F109" i="10"/>
  <c r="E109" i="10"/>
  <c r="D109" i="10"/>
  <c r="C109" i="10"/>
  <c r="R108" i="10"/>
  <c r="Q108" i="10"/>
  <c r="P108" i="10"/>
  <c r="O108" i="10"/>
  <c r="N108" i="10"/>
  <c r="M108" i="10"/>
  <c r="L108" i="10"/>
  <c r="K108" i="10"/>
  <c r="I108" i="10"/>
  <c r="H108" i="10"/>
  <c r="G108" i="10"/>
  <c r="F108" i="10"/>
  <c r="E108" i="10"/>
  <c r="D108" i="10"/>
  <c r="C108" i="10"/>
  <c r="R107" i="10"/>
  <c r="Q107" i="10"/>
  <c r="P107" i="10"/>
  <c r="O107" i="10"/>
  <c r="N107" i="10"/>
  <c r="M107" i="10"/>
  <c r="L107" i="10"/>
  <c r="K107" i="10"/>
  <c r="I107" i="10"/>
  <c r="H107" i="10"/>
  <c r="G107" i="10"/>
  <c r="F107" i="10"/>
  <c r="E107" i="10"/>
  <c r="D107" i="10"/>
  <c r="C107" i="10"/>
  <c r="R106" i="10"/>
  <c r="Q106" i="10"/>
  <c r="P106" i="10"/>
  <c r="O106" i="10"/>
  <c r="N106" i="10"/>
  <c r="M106" i="10"/>
  <c r="L106" i="10"/>
  <c r="K106" i="10"/>
  <c r="I106" i="10"/>
  <c r="H106" i="10"/>
  <c r="G106" i="10"/>
  <c r="F106" i="10"/>
  <c r="E106" i="10"/>
  <c r="D106" i="10"/>
  <c r="C106" i="10"/>
  <c r="R105" i="10"/>
  <c r="Q105" i="10"/>
  <c r="P105" i="10"/>
  <c r="O105" i="10"/>
  <c r="N105" i="10"/>
  <c r="M105" i="10"/>
  <c r="L105" i="10"/>
  <c r="K105" i="10"/>
  <c r="I105" i="10"/>
  <c r="H105" i="10"/>
  <c r="G105" i="10"/>
  <c r="F105" i="10"/>
  <c r="E105" i="10"/>
  <c r="D105" i="10"/>
  <c r="C105" i="10"/>
  <c r="R104" i="10"/>
  <c r="Q104" i="10"/>
  <c r="P104" i="10"/>
  <c r="O104" i="10"/>
  <c r="N104" i="10"/>
  <c r="M104" i="10"/>
  <c r="L104" i="10"/>
  <c r="K104" i="10"/>
  <c r="I104" i="10"/>
  <c r="H104" i="10"/>
  <c r="G104" i="10"/>
  <c r="F104" i="10"/>
  <c r="E104" i="10"/>
  <c r="D104" i="10"/>
  <c r="C104" i="10"/>
  <c r="R103" i="10"/>
  <c r="Q103" i="10"/>
  <c r="P103" i="10"/>
  <c r="O103" i="10"/>
  <c r="N103" i="10"/>
  <c r="M103" i="10"/>
  <c r="L103" i="10"/>
  <c r="K103" i="10"/>
  <c r="I103" i="10"/>
  <c r="H103" i="10"/>
  <c r="G103" i="10"/>
  <c r="F103" i="10"/>
  <c r="E103" i="10"/>
  <c r="D103" i="10"/>
  <c r="C103" i="10"/>
  <c r="R102" i="10"/>
  <c r="Q102" i="10"/>
  <c r="P102" i="10"/>
  <c r="O102" i="10"/>
  <c r="N102" i="10"/>
  <c r="M102" i="10"/>
  <c r="L102" i="10"/>
  <c r="K102" i="10"/>
  <c r="I102" i="10"/>
  <c r="H102" i="10"/>
  <c r="G102" i="10"/>
  <c r="F102" i="10"/>
  <c r="E102" i="10"/>
  <c r="D102" i="10"/>
  <c r="C102" i="10"/>
  <c r="R101" i="10"/>
  <c r="Q101" i="10"/>
  <c r="P101" i="10"/>
  <c r="O101" i="10"/>
  <c r="N101" i="10"/>
  <c r="M101" i="10"/>
  <c r="L101" i="10"/>
  <c r="K101" i="10"/>
  <c r="I101" i="10"/>
  <c r="H101" i="10"/>
  <c r="G101" i="10"/>
  <c r="F101" i="10"/>
  <c r="E101" i="10"/>
  <c r="D101" i="10"/>
  <c r="C101" i="10"/>
  <c r="R100" i="10"/>
  <c r="Q100" i="10"/>
  <c r="P100" i="10"/>
  <c r="O100" i="10"/>
  <c r="N100" i="10"/>
  <c r="M100" i="10"/>
  <c r="L100" i="10"/>
  <c r="K100" i="10"/>
  <c r="I100" i="10"/>
  <c r="H100" i="10"/>
  <c r="G100" i="10"/>
  <c r="F100" i="10"/>
  <c r="E100" i="10"/>
  <c r="D100" i="10"/>
  <c r="C100" i="10"/>
  <c r="R99" i="10"/>
  <c r="Q99" i="10"/>
  <c r="P99" i="10"/>
  <c r="O99" i="10"/>
  <c r="N99" i="10"/>
  <c r="M99" i="10"/>
  <c r="L99" i="10"/>
  <c r="K99" i="10"/>
  <c r="I99" i="10"/>
  <c r="H99" i="10"/>
  <c r="G99" i="10"/>
  <c r="F99" i="10"/>
  <c r="E99" i="10"/>
  <c r="D99" i="10"/>
  <c r="C99" i="10"/>
  <c r="R98" i="10"/>
  <c r="Q98" i="10"/>
  <c r="P98" i="10"/>
  <c r="O98" i="10"/>
  <c r="N98" i="10"/>
  <c r="M98" i="10"/>
  <c r="L98" i="10"/>
  <c r="K98" i="10"/>
  <c r="I98" i="10"/>
  <c r="H98" i="10"/>
  <c r="G98" i="10"/>
  <c r="F98" i="10"/>
  <c r="E98" i="10"/>
  <c r="D98" i="10"/>
  <c r="C98" i="10"/>
  <c r="R97" i="10"/>
  <c r="Q97" i="10"/>
  <c r="P97" i="10"/>
  <c r="O97" i="10"/>
  <c r="N97" i="10"/>
  <c r="M97" i="10"/>
  <c r="L97" i="10"/>
  <c r="K97" i="10"/>
  <c r="I97" i="10"/>
  <c r="H97" i="10"/>
  <c r="G97" i="10"/>
  <c r="F97" i="10"/>
  <c r="E97" i="10"/>
  <c r="D97" i="10"/>
  <c r="C97" i="10"/>
  <c r="R96" i="10"/>
  <c r="Q96" i="10"/>
  <c r="P96" i="10"/>
  <c r="O96" i="10"/>
  <c r="N96" i="10"/>
  <c r="M96" i="10"/>
  <c r="L96" i="10"/>
  <c r="K96" i="10"/>
  <c r="I96" i="10"/>
  <c r="H96" i="10"/>
  <c r="G96" i="10"/>
  <c r="F96" i="10"/>
  <c r="E96" i="10"/>
  <c r="D96" i="10"/>
  <c r="C96" i="10"/>
  <c r="R95" i="10"/>
  <c r="Q95" i="10"/>
  <c r="P95" i="10"/>
  <c r="O95" i="10"/>
  <c r="N95" i="10"/>
  <c r="M95" i="10"/>
  <c r="L95" i="10"/>
  <c r="K95" i="10"/>
  <c r="I95" i="10"/>
  <c r="H95" i="10"/>
  <c r="G95" i="10"/>
  <c r="F95" i="10"/>
  <c r="E95" i="10"/>
  <c r="D95" i="10"/>
  <c r="C95" i="10"/>
  <c r="R94" i="10"/>
  <c r="Q94" i="10"/>
  <c r="P94" i="10"/>
  <c r="O94" i="10"/>
  <c r="N94" i="10"/>
  <c r="M94" i="10"/>
  <c r="L94" i="10"/>
  <c r="K94" i="10"/>
  <c r="I94" i="10"/>
  <c r="H94" i="10"/>
  <c r="G94" i="10"/>
  <c r="F94" i="10"/>
  <c r="E94" i="10"/>
  <c r="D94" i="10"/>
  <c r="C94" i="10"/>
  <c r="R93" i="10"/>
  <c r="Q93" i="10"/>
  <c r="P93" i="10"/>
  <c r="O93" i="10"/>
  <c r="N93" i="10"/>
  <c r="M93" i="10"/>
  <c r="L93" i="10"/>
  <c r="K93" i="10"/>
  <c r="I93" i="10"/>
  <c r="H93" i="10"/>
  <c r="G93" i="10"/>
  <c r="F93" i="10"/>
  <c r="E93" i="10"/>
  <c r="D93" i="10"/>
  <c r="C93" i="10"/>
  <c r="R92" i="10"/>
  <c r="Q92" i="10"/>
  <c r="P92" i="10"/>
  <c r="O92" i="10"/>
  <c r="N92" i="10"/>
  <c r="M92" i="10"/>
  <c r="L92" i="10"/>
  <c r="K92" i="10"/>
  <c r="I92" i="10"/>
  <c r="H92" i="10"/>
  <c r="G92" i="10"/>
  <c r="F92" i="10"/>
  <c r="E92" i="10"/>
  <c r="D92" i="10"/>
  <c r="C92" i="10"/>
  <c r="R91" i="10"/>
  <c r="Q91" i="10"/>
  <c r="P91" i="10"/>
  <c r="O91" i="10"/>
  <c r="N91" i="10"/>
  <c r="M91" i="10"/>
  <c r="L91" i="10"/>
  <c r="K91" i="10"/>
  <c r="I91" i="10"/>
  <c r="H91" i="10"/>
  <c r="G91" i="10"/>
  <c r="F91" i="10"/>
  <c r="E91" i="10"/>
  <c r="D91" i="10"/>
  <c r="C91" i="10"/>
  <c r="R90" i="10"/>
  <c r="Q90" i="10"/>
  <c r="P90" i="10"/>
  <c r="O90" i="10"/>
  <c r="N90" i="10"/>
  <c r="M90" i="10"/>
  <c r="L90" i="10"/>
  <c r="K90" i="10"/>
  <c r="I90" i="10"/>
  <c r="H90" i="10"/>
  <c r="G90" i="10"/>
  <c r="F90" i="10"/>
  <c r="E90" i="10"/>
  <c r="D90" i="10"/>
  <c r="C90" i="10"/>
  <c r="R89" i="10"/>
  <c r="Q89" i="10"/>
  <c r="P89" i="10"/>
  <c r="O89" i="10"/>
  <c r="N89" i="10"/>
  <c r="M89" i="10"/>
  <c r="L89" i="10"/>
  <c r="K89" i="10"/>
  <c r="I89" i="10"/>
  <c r="H89" i="10"/>
  <c r="G89" i="10"/>
  <c r="F89" i="10"/>
  <c r="E89" i="10"/>
  <c r="D89" i="10"/>
  <c r="C89" i="10"/>
  <c r="R88" i="10"/>
  <c r="Q88" i="10"/>
  <c r="P88" i="10"/>
  <c r="O88" i="10"/>
  <c r="N88" i="10"/>
  <c r="M88" i="10"/>
  <c r="L88" i="10"/>
  <c r="K88" i="10"/>
  <c r="I88" i="10"/>
  <c r="H88" i="10"/>
  <c r="G88" i="10"/>
  <c r="F88" i="10"/>
  <c r="E88" i="10"/>
  <c r="D88" i="10"/>
  <c r="C88" i="10"/>
  <c r="R87" i="10"/>
  <c r="Q87" i="10"/>
  <c r="P87" i="10"/>
  <c r="O87" i="10"/>
  <c r="N87" i="10"/>
  <c r="M87" i="10"/>
  <c r="L87" i="10"/>
  <c r="K87" i="10"/>
  <c r="I87" i="10"/>
  <c r="H87" i="10"/>
  <c r="G87" i="10"/>
  <c r="F87" i="10"/>
  <c r="E87" i="10"/>
  <c r="D87" i="10"/>
  <c r="C87" i="10"/>
  <c r="R86" i="10"/>
  <c r="Q86" i="10"/>
  <c r="P86" i="10"/>
  <c r="O86" i="10"/>
  <c r="N86" i="10"/>
  <c r="M86" i="10"/>
  <c r="L86" i="10"/>
  <c r="K86" i="10"/>
  <c r="I86" i="10"/>
  <c r="H86" i="10"/>
  <c r="G86" i="10"/>
  <c r="F86" i="10"/>
  <c r="E86" i="10"/>
  <c r="D86" i="10"/>
  <c r="C86" i="10"/>
  <c r="R85" i="10"/>
  <c r="Q85" i="10"/>
  <c r="P85" i="10"/>
  <c r="O85" i="10"/>
  <c r="N85" i="10"/>
  <c r="M85" i="10"/>
  <c r="L85" i="10"/>
  <c r="K85" i="10"/>
  <c r="I85" i="10"/>
  <c r="H85" i="10"/>
  <c r="G85" i="10"/>
  <c r="F85" i="10"/>
  <c r="E85" i="10"/>
  <c r="D85" i="10"/>
  <c r="C85" i="10"/>
  <c r="R84" i="10"/>
  <c r="Q84" i="10"/>
  <c r="P84" i="10"/>
  <c r="O84" i="10"/>
  <c r="N84" i="10"/>
  <c r="M84" i="10"/>
  <c r="L84" i="10"/>
  <c r="K84" i="10"/>
  <c r="I84" i="10"/>
  <c r="H84" i="10"/>
  <c r="G84" i="10"/>
  <c r="F84" i="10"/>
  <c r="E84" i="10"/>
  <c r="D84" i="10"/>
  <c r="C84" i="10"/>
  <c r="R80" i="10"/>
  <c r="Q80" i="10"/>
  <c r="P80" i="10"/>
  <c r="O80" i="10"/>
  <c r="N80" i="10"/>
  <c r="M80" i="10"/>
  <c r="L80" i="10"/>
  <c r="K80" i="10"/>
  <c r="R76" i="10"/>
  <c r="Q76" i="10"/>
  <c r="P76" i="10"/>
  <c r="O76" i="10"/>
  <c r="N76" i="10"/>
  <c r="M76" i="10"/>
  <c r="L76" i="10"/>
  <c r="K76" i="10"/>
  <c r="I76" i="10"/>
  <c r="H76" i="10"/>
  <c r="G76" i="10"/>
  <c r="F76" i="10"/>
  <c r="E76" i="10"/>
  <c r="D76" i="10"/>
  <c r="C76" i="10"/>
  <c r="R75" i="10"/>
  <c r="Q75" i="10"/>
  <c r="P75" i="10"/>
  <c r="O75" i="10"/>
  <c r="N75" i="10"/>
  <c r="M75" i="10"/>
  <c r="L75" i="10"/>
  <c r="K75" i="10"/>
  <c r="I75" i="10"/>
  <c r="H75" i="10"/>
  <c r="G75" i="10"/>
  <c r="F75" i="10"/>
  <c r="E75" i="10"/>
  <c r="D75" i="10"/>
  <c r="C75" i="10"/>
  <c r="R74" i="10"/>
  <c r="Q74" i="10"/>
  <c r="P74" i="10"/>
  <c r="O74" i="10"/>
  <c r="N74" i="10"/>
  <c r="M74" i="10"/>
  <c r="L74" i="10"/>
  <c r="K74" i="10"/>
  <c r="I74" i="10"/>
  <c r="H74" i="10"/>
  <c r="G74" i="10"/>
  <c r="F74" i="10"/>
  <c r="E74" i="10"/>
  <c r="D74" i="10"/>
  <c r="C74" i="10"/>
  <c r="R73" i="10"/>
  <c r="Q73" i="10"/>
  <c r="P73" i="10"/>
  <c r="O73" i="10"/>
  <c r="N73" i="10"/>
  <c r="M73" i="10"/>
  <c r="L73" i="10"/>
  <c r="K73" i="10"/>
  <c r="I73" i="10"/>
  <c r="H73" i="10"/>
  <c r="G73" i="10"/>
  <c r="F73" i="10"/>
  <c r="E73" i="10"/>
  <c r="D73" i="10"/>
  <c r="C73" i="10"/>
  <c r="R72" i="10"/>
  <c r="Q72" i="10"/>
  <c r="P72" i="10"/>
  <c r="O72" i="10"/>
  <c r="N72" i="10"/>
  <c r="M72" i="10"/>
  <c r="L72" i="10"/>
  <c r="K72" i="10"/>
  <c r="I72" i="10"/>
  <c r="H72" i="10"/>
  <c r="G72" i="10"/>
  <c r="F72" i="10"/>
  <c r="E72" i="10"/>
  <c r="D72" i="10"/>
  <c r="C72" i="10"/>
  <c r="R71" i="10"/>
  <c r="Q71" i="10"/>
  <c r="P71" i="10"/>
  <c r="O71" i="10"/>
  <c r="N71" i="10"/>
  <c r="M71" i="10"/>
  <c r="L71" i="10"/>
  <c r="K71" i="10"/>
  <c r="I71" i="10"/>
  <c r="H71" i="10"/>
  <c r="G71" i="10"/>
  <c r="F71" i="10"/>
  <c r="E71" i="10"/>
  <c r="D71" i="10"/>
  <c r="C71" i="10"/>
  <c r="R70" i="10"/>
  <c r="Q70" i="10"/>
  <c r="P70" i="10"/>
  <c r="O70" i="10"/>
  <c r="N70" i="10"/>
  <c r="M70" i="10"/>
  <c r="L70" i="10"/>
  <c r="K70" i="10"/>
  <c r="I70" i="10"/>
  <c r="H70" i="10"/>
  <c r="G70" i="10"/>
  <c r="F70" i="10"/>
  <c r="E70" i="10"/>
  <c r="D70" i="10"/>
  <c r="C70" i="10"/>
  <c r="R69" i="10"/>
  <c r="Q69" i="10"/>
  <c r="P69" i="10"/>
  <c r="O69" i="10"/>
  <c r="N69" i="10"/>
  <c r="M69" i="10"/>
  <c r="L69" i="10"/>
  <c r="K69" i="10"/>
  <c r="I69" i="10"/>
  <c r="H69" i="10"/>
  <c r="G69" i="10"/>
  <c r="F69" i="10"/>
  <c r="E69" i="10"/>
  <c r="D69" i="10"/>
  <c r="C69" i="10"/>
  <c r="R68" i="10"/>
  <c r="Q68" i="10"/>
  <c r="P68" i="10"/>
  <c r="O68" i="10"/>
  <c r="N68" i="10"/>
  <c r="M68" i="10"/>
  <c r="L68" i="10"/>
  <c r="K68" i="10"/>
  <c r="I68" i="10"/>
  <c r="H68" i="10"/>
  <c r="G68" i="10"/>
  <c r="F68" i="10"/>
  <c r="E68" i="10"/>
  <c r="D68" i="10"/>
  <c r="C68" i="10"/>
  <c r="R43" i="10"/>
  <c r="Q43" i="10"/>
  <c r="P43" i="10"/>
  <c r="O43" i="10"/>
  <c r="N43" i="10"/>
  <c r="M43" i="10"/>
  <c r="L43" i="10"/>
  <c r="K43" i="10"/>
  <c r="I43" i="10"/>
  <c r="H43" i="10"/>
  <c r="G43" i="10"/>
  <c r="F43" i="10"/>
  <c r="E43" i="10"/>
  <c r="D43" i="10"/>
  <c r="C43" i="10"/>
  <c r="R42" i="10"/>
  <c r="Q42" i="10"/>
  <c r="P42" i="10"/>
  <c r="O42" i="10"/>
  <c r="N42" i="10"/>
  <c r="M42" i="10"/>
  <c r="L42" i="10"/>
  <c r="K42" i="10"/>
  <c r="I42" i="10"/>
  <c r="H42" i="10"/>
  <c r="G42" i="10"/>
  <c r="F42" i="10"/>
  <c r="E42" i="10"/>
  <c r="D42" i="10"/>
  <c r="C42" i="10"/>
  <c r="R41" i="10"/>
  <c r="Q41" i="10"/>
  <c r="P41" i="10"/>
  <c r="O41" i="10"/>
  <c r="N41" i="10"/>
  <c r="M41" i="10"/>
  <c r="L41" i="10"/>
  <c r="K41" i="10"/>
  <c r="I41" i="10"/>
  <c r="H41" i="10"/>
  <c r="G41" i="10"/>
  <c r="F41" i="10"/>
  <c r="E41" i="10"/>
  <c r="D41" i="10"/>
  <c r="C41" i="10"/>
  <c r="R40" i="10"/>
  <c r="Q40" i="10"/>
  <c r="P40" i="10"/>
  <c r="O40" i="10"/>
  <c r="N40" i="10"/>
  <c r="M40" i="10"/>
  <c r="L40" i="10"/>
  <c r="K40" i="10"/>
  <c r="I40" i="10"/>
  <c r="H40" i="10"/>
  <c r="G40" i="10"/>
  <c r="F40" i="10"/>
  <c r="E40" i="10"/>
  <c r="D40" i="10"/>
  <c r="C40" i="10"/>
  <c r="R39" i="10"/>
  <c r="Q39" i="10"/>
  <c r="P39" i="10"/>
  <c r="O39" i="10"/>
  <c r="N39" i="10"/>
  <c r="M39" i="10"/>
  <c r="L39" i="10"/>
  <c r="K39" i="10"/>
  <c r="I39" i="10"/>
  <c r="H39" i="10"/>
  <c r="G39" i="10"/>
  <c r="F39" i="10"/>
  <c r="E39" i="10"/>
  <c r="D39" i="10"/>
  <c r="C39" i="10"/>
  <c r="R38" i="10"/>
  <c r="Q38" i="10"/>
  <c r="P38" i="10"/>
  <c r="O38" i="10"/>
  <c r="N38" i="10"/>
  <c r="M38" i="10"/>
  <c r="L38" i="10"/>
  <c r="K38" i="10"/>
  <c r="I38" i="10"/>
  <c r="H38" i="10"/>
  <c r="G38" i="10"/>
  <c r="F38" i="10"/>
  <c r="E38" i="10"/>
  <c r="D38" i="10"/>
  <c r="C38" i="10"/>
  <c r="R37" i="10"/>
  <c r="Q37" i="10"/>
  <c r="P37" i="10"/>
  <c r="O37" i="10"/>
  <c r="N37" i="10"/>
  <c r="M37" i="10"/>
  <c r="L37" i="10"/>
  <c r="K37" i="10"/>
  <c r="I37" i="10"/>
  <c r="H37" i="10"/>
  <c r="G37" i="10"/>
  <c r="F37" i="10"/>
  <c r="E37" i="10"/>
  <c r="D37" i="10"/>
  <c r="C37" i="10"/>
  <c r="R36" i="10"/>
  <c r="Q36" i="10"/>
  <c r="P36" i="10"/>
  <c r="O36" i="10"/>
  <c r="N36" i="10"/>
  <c r="M36" i="10"/>
  <c r="L36" i="10"/>
  <c r="K36" i="10"/>
  <c r="I36" i="10"/>
  <c r="H36" i="10"/>
  <c r="G36" i="10"/>
  <c r="F36" i="10"/>
  <c r="E36" i="10"/>
  <c r="D36" i="10"/>
  <c r="C36" i="10"/>
  <c r="R31" i="10"/>
  <c r="Q31" i="10"/>
  <c r="P31" i="10"/>
  <c r="O31" i="10"/>
  <c r="N31" i="10"/>
  <c r="M31" i="10"/>
  <c r="L31" i="10"/>
  <c r="K31" i="10"/>
  <c r="I31" i="10"/>
  <c r="H31" i="10"/>
  <c r="G31" i="10"/>
  <c r="F31" i="10"/>
  <c r="E31" i="10"/>
  <c r="D31" i="10"/>
  <c r="R29" i="10"/>
  <c r="Q29" i="10"/>
  <c r="P29" i="10"/>
  <c r="O29" i="10"/>
  <c r="N29" i="10"/>
  <c r="M29" i="10"/>
  <c r="L29" i="10"/>
  <c r="K29" i="10"/>
  <c r="I29" i="10"/>
  <c r="H29" i="10"/>
  <c r="G29" i="10"/>
  <c r="F29" i="10"/>
  <c r="E29" i="10"/>
  <c r="D29" i="10"/>
  <c r="R28" i="10"/>
  <c r="Q28" i="10"/>
  <c r="P28" i="10"/>
  <c r="O28" i="10"/>
  <c r="N28" i="10"/>
  <c r="M28" i="10"/>
  <c r="L28" i="10"/>
  <c r="K28" i="10"/>
  <c r="I28" i="10"/>
  <c r="H28" i="10"/>
  <c r="G28" i="10"/>
  <c r="F28" i="10"/>
  <c r="E28" i="10"/>
  <c r="D28" i="10"/>
  <c r="R27" i="10"/>
  <c r="Q27" i="10"/>
  <c r="P27" i="10"/>
  <c r="O27" i="10"/>
  <c r="N27" i="10"/>
  <c r="M27" i="10"/>
  <c r="L27" i="10"/>
  <c r="K27" i="10"/>
  <c r="I27" i="10"/>
  <c r="H27" i="10"/>
  <c r="G27" i="10"/>
  <c r="F27" i="10"/>
  <c r="E27" i="10"/>
  <c r="D27" i="10"/>
  <c r="R26" i="10"/>
  <c r="Q26" i="10"/>
  <c r="P26" i="10"/>
  <c r="O26" i="10"/>
  <c r="N26" i="10"/>
  <c r="M26" i="10"/>
  <c r="L26" i="10"/>
  <c r="K26" i="10"/>
  <c r="I26" i="10"/>
  <c r="H26" i="10"/>
  <c r="G26" i="10"/>
  <c r="F26" i="10"/>
  <c r="E26" i="10"/>
  <c r="D26" i="10"/>
  <c r="R25" i="10"/>
  <c r="Q25" i="10"/>
  <c r="P25" i="10"/>
  <c r="O25" i="10"/>
  <c r="N25" i="10"/>
  <c r="M25" i="10"/>
  <c r="L25" i="10"/>
  <c r="K25" i="10"/>
  <c r="I25" i="10"/>
  <c r="H25" i="10"/>
  <c r="G25" i="10"/>
  <c r="F25" i="10"/>
  <c r="E25" i="10"/>
  <c r="D25" i="10"/>
  <c r="R24" i="10"/>
  <c r="Q24" i="10"/>
  <c r="P24" i="10"/>
  <c r="O24" i="10"/>
  <c r="N24" i="10"/>
  <c r="M24" i="10"/>
  <c r="L24" i="10"/>
  <c r="K24" i="10"/>
  <c r="I24" i="10"/>
  <c r="H24" i="10"/>
  <c r="G24" i="10"/>
  <c r="F24" i="10"/>
  <c r="E24" i="10"/>
  <c r="D24" i="10"/>
  <c r="R23" i="10"/>
  <c r="Q23" i="10"/>
  <c r="P23" i="10"/>
  <c r="O23" i="10"/>
  <c r="N23" i="10"/>
  <c r="M23" i="10"/>
  <c r="L23" i="10"/>
  <c r="K23" i="10"/>
  <c r="I23" i="10"/>
  <c r="H23" i="10"/>
  <c r="G23" i="10"/>
  <c r="F23" i="10"/>
  <c r="E23" i="10"/>
  <c r="D23" i="10"/>
  <c r="R22" i="10"/>
  <c r="Q22" i="10"/>
  <c r="P22" i="10"/>
  <c r="O22" i="10"/>
  <c r="N22" i="10"/>
  <c r="M22" i="10"/>
  <c r="L22" i="10"/>
  <c r="K22" i="10"/>
  <c r="I22" i="10"/>
  <c r="H22" i="10"/>
  <c r="G22" i="10"/>
  <c r="F22" i="10"/>
  <c r="E22" i="10"/>
  <c r="D22" i="10"/>
  <c r="R21" i="10"/>
  <c r="Q21" i="10"/>
  <c r="P21" i="10"/>
  <c r="O21" i="10"/>
  <c r="N21" i="10"/>
  <c r="M21" i="10"/>
  <c r="L21" i="10"/>
  <c r="K21" i="10"/>
  <c r="I21" i="10"/>
  <c r="H21" i="10"/>
  <c r="G21" i="10"/>
  <c r="F21" i="10"/>
  <c r="E21" i="10"/>
  <c r="D21" i="10"/>
  <c r="R20" i="10"/>
  <c r="Q20" i="10"/>
  <c r="P20" i="10"/>
  <c r="O20" i="10"/>
  <c r="N20" i="10"/>
  <c r="M20" i="10"/>
  <c r="L20" i="10"/>
  <c r="K20" i="10"/>
  <c r="I20" i="10"/>
  <c r="H20" i="10"/>
  <c r="G20" i="10"/>
  <c r="F20" i="10"/>
  <c r="E20" i="10"/>
  <c r="D20" i="10"/>
  <c r="R19" i="10"/>
  <c r="Q19" i="10"/>
  <c r="P19" i="10"/>
  <c r="O19" i="10"/>
  <c r="N19" i="10"/>
  <c r="M19" i="10"/>
  <c r="L19" i="10"/>
  <c r="K19" i="10"/>
  <c r="I19" i="10"/>
  <c r="H19" i="10"/>
  <c r="G19" i="10"/>
  <c r="F19" i="10"/>
  <c r="E19" i="10"/>
  <c r="D19" i="10"/>
  <c r="R18" i="10"/>
  <c r="Q18" i="10"/>
  <c r="P18" i="10"/>
  <c r="O18" i="10"/>
  <c r="N18" i="10"/>
  <c r="M18" i="10"/>
  <c r="L18" i="10"/>
  <c r="K18" i="10"/>
  <c r="I18" i="10"/>
  <c r="H18" i="10"/>
  <c r="G18" i="10"/>
  <c r="F18" i="10"/>
  <c r="E18" i="10"/>
  <c r="D18" i="10"/>
  <c r="R17" i="10"/>
  <c r="Q17" i="10"/>
  <c r="P17" i="10"/>
  <c r="O17" i="10"/>
  <c r="N17" i="10"/>
  <c r="M17" i="10"/>
  <c r="L17" i="10"/>
  <c r="K17" i="10"/>
  <c r="I17" i="10"/>
  <c r="H17" i="10"/>
  <c r="G17" i="10"/>
  <c r="F17" i="10"/>
  <c r="E17" i="10"/>
  <c r="D17" i="10"/>
  <c r="R16" i="10"/>
  <c r="Q16" i="10"/>
  <c r="P16" i="10"/>
  <c r="O16" i="10"/>
  <c r="N16" i="10"/>
  <c r="M16" i="10"/>
  <c r="L16" i="10"/>
  <c r="K16" i="10"/>
  <c r="I16" i="10"/>
  <c r="H16" i="10"/>
  <c r="G16" i="10"/>
  <c r="F16" i="10"/>
  <c r="E16" i="10"/>
  <c r="D16" i="10"/>
  <c r="R15" i="10"/>
  <c r="Q15" i="10"/>
  <c r="P15" i="10"/>
  <c r="O15" i="10"/>
  <c r="N15" i="10"/>
  <c r="M15" i="10"/>
  <c r="L15" i="10"/>
  <c r="K15" i="10"/>
  <c r="I15" i="10"/>
  <c r="H15" i="10"/>
  <c r="G15" i="10"/>
  <c r="F15" i="10"/>
  <c r="E15" i="10"/>
  <c r="D15" i="10"/>
  <c r="R14" i="10"/>
  <c r="Q14" i="10"/>
  <c r="P14" i="10"/>
  <c r="O14" i="10"/>
  <c r="N14" i="10"/>
  <c r="M14" i="10"/>
  <c r="L14" i="10"/>
  <c r="K14" i="10"/>
  <c r="I14" i="10"/>
  <c r="H14" i="10"/>
  <c r="G14" i="10"/>
  <c r="F14" i="10"/>
  <c r="E14" i="10"/>
  <c r="D14" i="10"/>
  <c r="R13" i="10"/>
  <c r="Q13" i="10"/>
  <c r="P13" i="10"/>
  <c r="O13" i="10"/>
  <c r="N13" i="10"/>
  <c r="M13" i="10"/>
  <c r="L13" i="10"/>
  <c r="K13" i="10"/>
  <c r="I13" i="10"/>
  <c r="H13" i="10"/>
  <c r="G13" i="10"/>
  <c r="F13" i="10"/>
  <c r="E13" i="10"/>
  <c r="D13" i="10"/>
  <c r="R12" i="10"/>
  <c r="Q12" i="10"/>
  <c r="P12" i="10"/>
  <c r="O12" i="10"/>
  <c r="N12" i="10"/>
  <c r="M12" i="10"/>
  <c r="L12" i="10"/>
  <c r="K12" i="10"/>
  <c r="I12" i="10"/>
  <c r="H12" i="10"/>
  <c r="G12" i="10"/>
  <c r="F12" i="10"/>
  <c r="E12" i="10"/>
  <c r="D12" i="10"/>
  <c r="R11" i="10"/>
  <c r="Q11" i="10"/>
  <c r="P11" i="10"/>
  <c r="O11" i="10"/>
  <c r="N11" i="10"/>
  <c r="M11" i="10"/>
  <c r="L11" i="10"/>
  <c r="K11" i="10"/>
  <c r="I11" i="10"/>
  <c r="H11" i="10"/>
  <c r="G11" i="10"/>
  <c r="F11" i="10"/>
  <c r="E11" i="10"/>
  <c r="D11" i="10"/>
  <c r="R10" i="10"/>
  <c r="Q10" i="10"/>
  <c r="P10" i="10"/>
  <c r="O10" i="10"/>
  <c r="N10" i="10"/>
  <c r="M10" i="10"/>
  <c r="L10" i="10"/>
  <c r="K10" i="10"/>
  <c r="I10" i="10"/>
  <c r="H10" i="10"/>
  <c r="G10" i="10"/>
  <c r="F10" i="10"/>
  <c r="E10" i="10"/>
  <c r="D10" i="10"/>
  <c r="R9" i="10"/>
  <c r="Q9" i="10"/>
  <c r="P9" i="10"/>
  <c r="O9" i="10"/>
  <c r="N9" i="10"/>
  <c r="M9" i="10"/>
  <c r="L9" i="10"/>
  <c r="K9" i="10"/>
  <c r="I9" i="10"/>
  <c r="H9" i="10"/>
  <c r="G9" i="10"/>
  <c r="F9" i="10"/>
  <c r="E9" i="10"/>
  <c r="D9" i="10"/>
  <c r="R8" i="10"/>
  <c r="Q8" i="10"/>
  <c r="P8" i="10"/>
  <c r="O8" i="10"/>
  <c r="N8" i="10"/>
  <c r="M8" i="10"/>
  <c r="L8" i="10"/>
  <c r="K8" i="10"/>
  <c r="I8" i="10"/>
  <c r="H8" i="10"/>
  <c r="G8" i="10"/>
  <c r="F8" i="10"/>
  <c r="E8" i="10"/>
  <c r="D8" i="10"/>
  <c r="R7" i="10"/>
  <c r="Q7" i="10"/>
  <c r="O7" i="10"/>
  <c r="N7" i="10"/>
  <c r="M7" i="10"/>
  <c r="L7" i="10"/>
  <c r="K7" i="10"/>
  <c r="I7" i="10"/>
  <c r="H7" i="10"/>
  <c r="G7" i="10"/>
  <c r="F7" i="10"/>
  <c r="E7" i="10"/>
  <c r="D7" i="10"/>
  <c r="Q6" i="10"/>
  <c r="P6" i="10"/>
  <c r="O6" i="10"/>
  <c r="N6" i="10"/>
  <c r="M6" i="10"/>
  <c r="L6" i="10"/>
  <c r="K6" i="10"/>
  <c r="H6" i="10"/>
  <c r="G6" i="10"/>
  <c r="F6" i="10"/>
  <c r="E6" i="10"/>
  <c r="D6" i="10"/>
  <c r="C107" i="9"/>
  <c r="D107" i="9"/>
  <c r="E107" i="9"/>
  <c r="F107" i="9"/>
  <c r="G107" i="9"/>
  <c r="H107" i="9"/>
  <c r="I107" i="9"/>
  <c r="K107" i="9"/>
  <c r="L107" i="9"/>
  <c r="M107" i="9"/>
  <c r="N107" i="9"/>
  <c r="O107" i="9"/>
  <c r="P107" i="9"/>
  <c r="Q107" i="9"/>
  <c r="R107" i="9"/>
  <c r="R102" i="9"/>
  <c r="R103" i="9"/>
  <c r="R104" i="9"/>
  <c r="Q102" i="9"/>
  <c r="Q103" i="9"/>
  <c r="Q104" i="9"/>
  <c r="P102" i="9"/>
  <c r="P103" i="9"/>
  <c r="P104" i="9"/>
  <c r="O102" i="9"/>
  <c r="O103" i="9"/>
  <c r="O104" i="9"/>
  <c r="N102" i="9"/>
  <c r="N103" i="9"/>
  <c r="N104" i="9"/>
  <c r="M102" i="9"/>
  <c r="M103" i="9"/>
  <c r="M104" i="9"/>
  <c r="L102" i="9"/>
  <c r="L103" i="9"/>
  <c r="L104" i="9"/>
  <c r="K102" i="9"/>
  <c r="K103" i="9"/>
  <c r="K104" i="9"/>
  <c r="I102" i="9"/>
  <c r="I103" i="9"/>
  <c r="I104" i="9"/>
  <c r="H102" i="9"/>
  <c r="H103" i="9"/>
  <c r="H104" i="9"/>
  <c r="G102" i="9"/>
  <c r="G103" i="9"/>
  <c r="G104" i="9"/>
  <c r="F102" i="9"/>
  <c r="F103" i="9"/>
  <c r="F104" i="9"/>
  <c r="E102" i="9"/>
  <c r="E103" i="9"/>
  <c r="E104" i="9"/>
  <c r="D102" i="9"/>
  <c r="D103" i="9"/>
  <c r="D104" i="9"/>
  <c r="C102" i="9"/>
  <c r="C103" i="9"/>
  <c r="C104" i="9"/>
  <c r="R95" i="9"/>
  <c r="R96" i="9"/>
  <c r="R97" i="9"/>
  <c r="R98" i="9"/>
  <c r="Q95" i="9"/>
  <c r="Q96" i="9"/>
  <c r="Q97" i="9"/>
  <c r="Q98" i="9"/>
  <c r="P95" i="9"/>
  <c r="P96" i="9"/>
  <c r="P97" i="9"/>
  <c r="P98" i="9"/>
  <c r="O95" i="9"/>
  <c r="O96" i="9"/>
  <c r="O97" i="9"/>
  <c r="O98" i="9"/>
  <c r="N95" i="9"/>
  <c r="N96" i="9"/>
  <c r="N97" i="9"/>
  <c r="N98" i="9"/>
  <c r="M95" i="9"/>
  <c r="M96" i="9"/>
  <c r="M97" i="9"/>
  <c r="M98" i="9"/>
  <c r="L95" i="9"/>
  <c r="L96" i="9"/>
  <c r="L97" i="9"/>
  <c r="L98" i="9"/>
  <c r="K95" i="9"/>
  <c r="K96" i="9"/>
  <c r="K97" i="9"/>
  <c r="K98" i="9"/>
  <c r="I95" i="9"/>
  <c r="I96" i="9"/>
  <c r="I97" i="9"/>
  <c r="I98" i="9"/>
  <c r="H95" i="9"/>
  <c r="H96" i="9"/>
  <c r="H97" i="9"/>
  <c r="H98" i="9"/>
  <c r="G95" i="9"/>
  <c r="G96" i="9"/>
  <c r="G97" i="9"/>
  <c r="G98" i="9"/>
  <c r="F95" i="9"/>
  <c r="F96" i="9"/>
  <c r="F97" i="9"/>
  <c r="F98" i="9"/>
  <c r="E95" i="9"/>
  <c r="E96" i="9"/>
  <c r="E97" i="9"/>
  <c r="E98" i="9"/>
  <c r="D95" i="9"/>
  <c r="D96" i="9"/>
  <c r="D97" i="9"/>
  <c r="D98" i="9"/>
  <c r="C95" i="9"/>
  <c r="C96" i="9"/>
  <c r="C97" i="9"/>
  <c r="C98" i="9"/>
  <c r="R75" i="9"/>
  <c r="R76" i="9"/>
  <c r="R78" i="9"/>
  <c r="R79" i="9"/>
  <c r="R83" i="9"/>
  <c r="R84" i="9"/>
  <c r="R85" i="9"/>
  <c r="R86" i="9"/>
  <c r="Q75" i="9"/>
  <c r="Q76" i="9"/>
  <c r="Q78" i="9"/>
  <c r="Q79" i="9"/>
  <c r="Q83" i="9"/>
  <c r="Q84" i="9"/>
  <c r="Q85" i="9"/>
  <c r="Q86" i="9"/>
  <c r="P75" i="9"/>
  <c r="P76" i="9"/>
  <c r="P78" i="9"/>
  <c r="P79" i="9"/>
  <c r="P83" i="9"/>
  <c r="P84" i="9"/>
  <c r="P85" i="9"/>
  <c r="P86" i="9"/>
  <c r="O75" i="9"/>
  <c r="O76" i="9"/>
  <c r="O78" i="9"/>
  <c r="O79" i="9"/>
  <c r="O83" i="9"/>
  <c r="O84" i="9"/>
  <c r="O85" i="9"/>
  <c r="O86" i="9"/>
  <c r="N75" i="9"/>
  <c r="N76" i="9"/>
  <c r="N78" i="9"/>
  <c r="N79" i="9"/>
  <c r="N83" i="9"/>
  <c r="N84" i="9"/>
  <c r="N85" i="9"/>
  <c r="N86" i="9"/>
  <c r="M75" i="9"/>
  <c r="M76" i="9"/>
  <c r="M78" i="9"/>
  <c r="M79" i="9"/>
  <c r="M83" i="9"/>
  <c r="M84" i="9"/>
  <c r="M85" i="9"/>
  <c r="M86" i="9"/>
  <c r="L75" i="9"/>
  <c r="L76" i="9"/>
  <c r="L78" i="9"/>
  <c r="L79" i="9"/>
  <c r="L83" i="9"/>
  <c r="L84" i="9"/>
  <c r="L85" i="9"/>
  <c r="L86" i="9"/>
  <c r="K75" i="9"/>
  <c r="K76" i="9"/>
  <c r="K78" i="9"/>
  <c r="K79" i="9"/>
  <c r="K83" i="9"/>
  <c r="K84" i="9"/>
  <c r="K85" i="9"/>
  <c r="K86" i="9"/>
  <c r="I75" i="9"/>
  <c r="I76" i="9"/>
  <c r="I78" i="9"/>
  <c r="I79" i="9"/>
  <c r="I83" i="9"/>
  <c r="I84" i="9"/>
  <c r="I85" i="9"/>
  <c r="I86" i="9"/>
  <c r="H75" i="9"/>
  <c r="H76" i="9"/>
  <c r="H78" i="9"/>
  <c r="H79" i="9"/>
  <c r="H83" i="9"/>
  <c r="H84" i="9"/>
  <c r="H85" i="9"/>
  <c r="H86" i="9"/>
  <c r="G75" i="9"/>
  <c r="G76" i="9"/>
  <c r="G78" i="9"/>
  <c r="G79" i="9"/>
  <c r="G83" i="9"/>
  <c r="G84" i="9"/>
  <c r="G85" i="9"/>
  <c r="G86" i="9"/>
  <c r="F75" i="9"/>
  <c r="F76" i="9"/>
  <c r="F78" i="9"/>
  <c r="F79" i="9"/>
  <c r="F83" i="9"/>
  <c r="F84" i="9"/>
  <c r="F85" i="9"/>
  <c r="F86" i="9"/>
  <c r="E75" i="9"/>
  <c r="E76" i="9"/>
  <c r="E78" i="9"/>
  <c r="E79" i="9"/>
  <c r="E83" i="9"/>
  <c r="E84" i="9"/>
  <c r="E85" i="9"/>
  <c r="E86" i="9"/>
  <c r="D75" i="9"/>
  <c r="D76" i="9"/>
  <c r="D78" i="9"/>
  <c r="D79" i="9"/>
  <c r="D83" i="9"/>
  <c r="D84" i="9"/>
  <c r="D85" i="9"/>
  <c r="D86" i="9"/>
  <c r="C75" i="9"/>
  <c r="C76" i="9"/>
  <c r="C78" i="9"/>
  <c r="C79" i="9"/>
  <c r="C83" i="9"/>
  <c r="C84" i="9"/>
  <c r="C85" i="9"/>
  <c r="C86" i="9"/>
  <c r="R41" i="9"/>
  <c r="R42" i="9"/>
  <c r="R43" i="9"/>
  <c r="R67" i="9"/>
  <c r="Q41" i="9"/>
  <c r="Q42" i="9"/>
  <c r="Q43" i="9"/>
  <c r="Q67" i="9"/>
  <c r="P41" i="9"/>
  <c r="P42" i="9"/>
  <c r="P43" i="9"/>
  <c r="P67" i="9"/>
  <c r="O41" i="9"/>
  <c r="O42" i="9"/>
  <c r="O43" i="9"/>
  <c r="O67" i="9"/>
  <c r="N41" i="9"/>
  <c r="N42" i="9"/>
  <c r="N43" i="9"/>
  <c r="N67" i="9"/>
  <c r="M41" i="9"/>
  <c r="M42" i="9"/>
  <c r="M43" i="9"/>
  <c r="M67" i="9"/>
  <c r="L41" i="9"/>
  <c r="L42" i="9"/>
  <c r="L43" i="9"/>
  <c r="L67" i="9"/>
  <c r="K41" i="9"/>
  <c r="K42" i="9"/>
  <c r="K43" i="9"/>
  <c r="K67" i="9"/>
  <c r="I41" i="9"/>
  <c r="I42" i="9"/>
  <c r="I43" i="9"/>
  <c r="I67" i="9"/>
  <c r="H41" i="9"/>
  <c r="H42" i="9"/>
  <c r="H43" i="9"/>
  <c r="H67" i="9"/>
  <c r="G41" i="9"/>
  <c r="G42" i="9"/>
  <c r="G43" i="9"/>
  <c r="G67" i="9"/>
  <c r="F41" i="9"/>
  <c r="F42" i="9"/>
  <c r="F43" i="9"/>
  <c r="F67" i="9"/>
  <c r="E41" i="9"/>
  <c r="E42" i="9"/>
  <c r="E43" i="9"/>
  <c r="E67" i="9"/>
  <c r="D41" i="9"/>
  <c r="D42" i="9"/>
  <c r="D43" i="9"/>
  <c r="D67" i="9"/>
  <c r="C41" i="9"/>
  <c r="C42" i="9"/>
  <c r="C43" i="9"/>
  <c r="C67" i="9"/>
  <c r="R17" i="9"/>
  <c r="R18" i="9"/>
  <c r="R19" i="9"/>
  <c r="R20" i="9"/>
  <c r="R21" i="9"/>
  <c r="R22" i="9"/>
  <c r="Q17" i="9"/>
  <c r="Q18" i="9"/>
  <c r="Q19" i="9"/>
  <c r="Q20" i="9"/>
  <c r="Q21" i="9"/>
  <c r="Q22" i="9"/>
  <c r="P17" i="9"/>
  <c r="P18" i="9"/>
  <c r="P19" i="9"/>
  <c r="P20" i="9"/>
  <c r="P21" i="9"/>
  <c r="P22" i="9"/>
  <c r="O17" i="9"/>
  <c r="O18" i="9"/>
  <c r="O19" i="9"/>
  <c r="O20" i="9"/>
  <c r="O21" i="9"/>
  <c r="O22" i="9"/>
  <c r="N17" i="9"/>
  <c r="N18" i="9"/>
  <c r="N19" i="9"/>
  <c r="N20" i="9"/>
  <c r="N21" i="9"/>
  <c r="N22" i="9"/>
  <c r="M17" i="9"/>
  <c r="M18" i="9"/>
  <c r="M19" i="9"/>
  <c r="M20" i="9"/>
  <c r="M21" i="9"/>
  <c r="M22" i="9"/>
  <c r="L17" i="9"/>
  <c r="L18" i="9"/>
  <c r="L19" i="9"/>
  <c r="L20" i="9"/>
  <c r="L21" i="9"/>
  <c r="L22" i="9"/>
  <c r="K17" i="9"/>
  <c r="K18" i="9"/>
  <c r="K19" i="9"/>
  <c r="K20" i="9"/>
  <c r="K21" i="9"/>
  <c r="K22" i="9"/>
  <c r="I17" i="9"/>
  <c r="I18" i="9"/>
  <c r="I19" i="9"/>
  <c r="I20" i="9"/>
  <c r="I21" i="9"/>
  <c r="I22" i="9"/>
  <c r="H17" i="9"/>
  <c r="H18" i="9"/>
  <c r="H19" i="9"/>
  <c r="H20" i="9"/>
  <c r="H21" i="9"/>
  <c r="H22" i="9"/>
  <c r="G17" i="9"/>
  <c r="G18" i="9"/>
  <c r="G19" i="9"/>
  <c r="G20" i="9"/>
  <c r="G21" i="9"/>
  <c r="G22" i="9"/>
  <c r="F17" i="9"/>
  <c r="F18" i="9"/>
  <c r="F19" i="9"/>
  <c r="F20" i="9"/>
  <c r="F21" i="9"/>
  <c r="F22" i="9"/>
  <c r="E17" i="9"/>
  <c r="E18" i="9"/>
  <c r="E19" i="9"/>
  <c r="E20" i="9"/>
  <c r="E21" i="9"/>
  <c r="E22" i="9"/>
  <c r="D17" i="9"/>
  <c r="D18" i="9"/>
  <c r="D19" i="9"/>
  <c r="D20" i="9"/>
  <c r="D21" i="9"/>
  <c r="D22" i="9"/>
  <c r="C17" i="9"/>
  <c r="C18" i="9"/>
  <c r="C19" i="9"/>
  <c r="C20" i="9"/>
  <c r="C21" i="9"/>
  <c r="C22" i="9"/>
  <c r="R8" i="9" l="1"/>
  <c r="R9" i="9"/>
  <c r="R10" i="9"/>
  <c r="R11" i="9"/>
  <c r="R12" i="9"/>
  <c r="R13" i="9"/>
  <c r="R14" i="9"/>
  <c r="Q8" i="9"/>
  <c r="Q9" i="9"/>
  <c r="Q10" i="9"/>
  <c r="Q11" i="9"/>
  <c r="Q12" i="9"/>
  <c r="Q13" i="9"/>
  <c r="Q14" i="9"/>
  <c r="P8" i="9"/>
  <c r="P9" i="9"/>
  <c r="P10" i="9"/>
  <c r="P11" i="9"/>
  <c r="P12" i="9"/>
  <c r="P13" i="9"/>
  <c r="P14" i="9"/>
  <c r="O8" i="9"/>
  <c r="O9" i="9"/>
  <c r="O10" i="9"/>
  <c r="O11" i="9"/>
  <c r="O12" i="9"/>
  <c r="O13" i="9"/>
  <c r="O14" i="9"/>
  <c r="N8" i="9"/>
  <c r="N9" i="9"/>
  <c r="N10" i="9"/>
  <c r="N11" i="9"/>
  <c r="N12" i="9"/>
  <c r="N13" i="9"/>
  <c r="N14" i="9"/>
  <c r="M8" i="9"/>
  <c r="M9" i="9"/>
  <c r="M10" i="9"/>
  <c r="M11" i="9"/>
  <c r="M12" i="9"/>
  <c r="M13" i="9"/>
  <c r="M14" i="9"/>
  <c r="L8" i="9"/>
  <c r="L9" i="9"/>
  <c r="L10" i="9"/>
  <c r="L11" i="9"/>
  <c r="L12" i="9"/>
  <c r="L13" i="9"/>
  <c r="L14" i="9"/>
  <c r="K8" i="9"/>
  <c r="K9" i="9"/>
  <c r="K10" i="9"/>
  <c r="K11" i="9"/>
  <c r="K12" i="9"/>
  <c r="K13" i="9"/>
  <c r="K14" i="9"/>
  <c r="E8" i="9"/>
  <c r="E9" i="9"/>
  <c r="E10" i="9"/>
  <c r="E11" i="9"/>
  <c r="E12" i="9"/>
  <c r="E13" i="9"/>
  <c r="E14" i="9"/>
  <c r="F8" i="9"/>
  <c r="F9" i="9"/>
  <c r="F10" i="9"/>
  <c r="F11" i="9"/>
  <c r="F12" i="9"/>
  <c r="F13" i="9"/>
  <c r="F14" i="9"/>
  <c r="G8" i="9"/>
  <c r="G9" i="9"/>
  <c r="G10" i="9"/>
  <c r="G11" i="9"/>
  <c r="G12" i="9"/>
  <c r="G13" i="9"/>
  <c r="G14" i="9"/>
  <c r="H8" i="9"/>
  <c r="H9" i="9"/>
  <c r="H10" i="9"/>
  <c r="H11" i="9"/>
  <c r="H12" i="9"/>
  <c r="H13" i="9"/>
  <c r="H14" i="9"/>
  <c r="I8" i="9"/>
  <c r="I9" i="9"/>
  <c r="I10" i="9"/>
  <c r="I11" i="9"/>
  <c r="I12" i="9"/>
  <c r="I13" i="9"/>
  <c r="I14" i="9"/>
  <c r="D8" i="9"/>
  <c r="D9" i="9"/>
  <c r="D10" i="9"/>
  <c r="D11" i="9"/>
  <c r="D12" i="9"/>
  <c r="D13" i="9"/>
  <c r="D14" i="9"/>
  <c r="C8" i="9"/>
  <c r="C9" i="9"/>
  <c r="C10" i="9"/>
  <c r="C11" i="9"/>
  <c r="C12" i="9"/>
  <c r="C13" i="9"/>
  <c r="C14" i="9"/>
  <c r="R6" i="9"/>
  <c r="O104" i="2" l="1"/>
  <c r="N104" i="2"/>
  <c r="M104" i="2"/>
  <c r="L104" i="2"/>
  <c r="K104" i="2"/>
  <c r="I104" i="2"/>
  <c r="H104" i="2"/>
  <c r="G104" i="2"/>
  <c r="F104" i="2"/>
  <c r="E104" i="2"/>
  <c r="D104" i="2"/>
  <c r="C104" i="2"/>
  <c r="O103" i="2"/>
  <c r="N103" i="2"/>
  <c r="M103" i="2"/>
  <c r="L103" i="2"/>
  <c r="K103" i="2"/>
  <c r="I103" i="2"/>
  <c r="H103" i="2"/>
  <c r="G103" i="2"/>
  <c r="F103" i="2"/>
  <c r="E103" i="2"/>
  <c r="D103" i="2"/>
  <c r="C103" i="2"/>
  <c r="O102" i="2"/>
  <c r="N102" i="2"/>
  <c r="M102" i="2"/>
  <c r="L102" i="2"/>
  <c r="K102" i="2"/>
  <c r="I102" i="2"/>
  <c r="H102" i="2"/>
  <c r="G102" i="2"/>
  <c r="F102" i="2"/>
  <c r="E102" i="2"/>
  <c r="D102" i="2"/>
  <c r="C102" i="2"/>
  <c r="O101" i="2"/>
  <c r="N101" i="2"/>
  <c r="M101" i="2"/>
  <c r="L101" i="2"/>
  <c r="K101" i="2"/>
  <c r="I101" i="2"/>
  <c r="H101" i="2"/>
  <c r="G101" i="2"/>
  <c r="F101" i="2"/>
  <c r="E101" i="2"/>
  <c r="D101" i="2"/>
  <c r="C101" i="2"/>
  <c r="O100" i="2"/>
  <c r="N100" i="2"/>
  <c r="M100" i="2"/>
  <c r="L100" i="2"/>
  <c r="K100" i="2"/>
  <c r="I100" i="2"/>
  <c r="H100" i="2"/>
  <c r="G100" i="2"/>
  <c r="F100" i="2"/>
  <c r="E100" i="2"/>
  <c r="D100" i="2"/>
  <c r="C100" i="2"/>
  <c r="O99" i="2"/>
  <c r="N99" i="2"/>
  <c r="M99" i="2"/>
  <c r="L99" i="2"/>
  <c r="K99" i="2"/>
  <c r="I99" i="2"/>
  <c r="H99" i="2"/>
  <c r="G99" i="2"/>
  <c r="F99" i="2"/>
  <c r="E99" i="2"/>
  <c r="D99" i="2"/>
  <c r="C99" i="2"/>
  <c r="O98" i="2"/>
  <c r="N98" i="2"/>
  <c r="M98" i="2"/>
  <c r="L98" i="2"/>
  <c r="K98" i="2"/>
  <c r="I98" i="2"/>
  <c r="H98" i="2"/>
  <c r="G98" i="2"/>
  <c r="F98" i="2"/>
  <c r="E98" i="2"/>
  <c r="D98" i="2"/>
  <c r="C98" i="2"/>
  <c r="O97" i="2"/>
  <c r="N97" i="2"/>
  <c r="M97" i="2"/>
  <c r="L97" i="2"/>
  <c r="K97" i="2"/>
  <c r="I97" i="2"/>
  <c r="H97" i="2"/>
  <c r="G97" i="2"/>
  <c r="F97" i="2"/>
  <c r="E97" i="2"/>
  <c r="D97" i="2"/>
  <c r="C97" i="2"/>
  <c r="O96" i="2"/>
  <c r="N96" i="2"/>
  <c r="M96" i="2"/>
  <c r="L96" i="2"/>
  <c r="K96" i="2"/>
  <c r="I96" i="2"/>
  <c r="H96" i="2"/>
  <c r="G96" i="2"/>
  <c r="F96" i="2"/>
  <c r="E96" i="2"/>
  <c r="D96" i="2"/>
  <c r="C96" i="2"/>
  <c r="O95" i="2"/>
  <c r="N95" i="2"/>
  <c r="M95" i="2"/>
  <c r="L95" i="2"/>
  <c r="K95" i="2"/>
  <c r="I95" i="2"/>
  <c r="H95" i="2"/>
  <c r="G95" i="2"/>
  <c r="F95" i="2"/>
  <c r="E95" i="2"/>
  <c r="D95" i="2"/>
  <c r="C95" i="2"/>
  <c r="O94" i="2"/>
  <c r="N94" i="2"/>
  <c r="M94" i="2"/>
  <c r="L94" i="2"/>
  <c r="K94" i="2"/>
  <c r="I94" i="2"/>
  <c r="H94" i="2"/>
  <c r="G94" i="2"/>
  <c r="F94" i="2"/>
  <c r="E94" i="2"/>
  <c r="D94" i="2"/>
  <c r="C94" i="2"/>
  <c r="O93" i="2"/>
  <c r="N93" i="2"/>
  <c r="M93" i="2"/>
  <c r="L93" i="2"/>
  <c r="K93" i="2"/>
  <c r="I93" i="2"/>
  <c r="H93" i="2"/>
  <c r="G93" i="2"/>
  <c r="F93" i="2"/>
  <c r="E93" i="2"/>
  <c r="D93" i="2"/>
  <c r="C93" i="2"/>
  <c r="O92" i="2"/>
  <c r="N92" i="2"/>
  <c r="M92" i="2"/>
  <c r="L92" i="2"/>
  <c r="K92" i="2"/>
  <c r="I92" i="2"/>
  <c r="H92" i="2"/>
  <c r="G92" i="2"/>
  <c r="F92" i="2"/>
  <c r="E92" i="2"/>
  <c r="D92" i="2"/>
  <c r="C92" i="2"/>
  <c r="O91" i="2"/>
  <c r="N91" i="2"/>
  <c r="M91" i="2"/>
  <c r="L91" i="2"/>
  <c r="K91" i="2"/>
  <c r="I91" i="2"/>
  <c r="H91" i="2"/>
  <c r="G91" i="2"/>
  <c r="F91" i="2"/>
  <c r="E91" i="2"/>
  <c r="D91" i="2"/>
  <c r="C91" i="2"/>
  <c r="O90" i="2"/>
  <c r="N90" i="2"/>
  <c r="M90" i="2"/>
  <c r="L90" i="2"/>
  <c r="K90" i="2"/>
  <c r="I90" i="2"/>
  <c r="H90" i="2"/>
  <c r="G90" i="2"/>
  <c r="F90" i="2"/>
  <c r="E90" i="2"/>
  <c r="D90" i="2"/>
  <c r="C90" i="2"/>
  <c r="O89" i="2"/>
  <c r="N89" i="2"/>
  <c r="M89" i="2"/>
  <c r="L89" i="2"/>
  <c r="K89" i="2"/>
  <c r="I89" i="2"/>
  <c r="H89" i="2"/>
  <c r="G89" i="2"/>
  <c r="F89" i="2"/>
  <c r="E89" i="2"/>
  <c r="D89" i="2"/>
  <c r="C89" i="2"/>
  <c r="O88" i="2"/>
  <c r="M88" i="2"/>
  <c r="K88" i="2"/>
  <c r="N88" i="2"/>
  <c r="I88" i="2"/>
  <c r="H88" i="2"/>
  <c r="G88" i="2"/>
  <c r="F88" i="2"/>
  <c r="E88" i="2"/>
  <c r="D88" i="2"/>
  <c r="C88" i="2"/>
  <c r="I87" i="2"/>
  <c r="H87" i="2"/>
  <c r="G87" i="2"/>
  <c r="F87" i="2"/>
  <c r="E87" i="2"/>
  <c r="D87" i="2"/>
  <c r="C87" i="2"/>
  <c r="O86" i="2"/>
  <c r="M86" i="2"/>
  <c r="K86" i="2"/>
  <c r="N86" i="2"/>
  <c r="I86" i="2"/>
  <c r="H86" i="2"/>
  <c r="G86" i="2"/>
  <c r="F86" i="2"/>
  <c r="E86" i="2"/>
  <c r="D86" i="2"/>
  <c r="C86" i="2"/>
  <c r="F85" i="2"/>
  <c r="O84" i="2"/>
  <c r="N84" i="2"/>
  <c r="M84" i="2"/>
  <c r="L84" i="2"/>
  <c r="K84" i="2"/>
  <c r="I84" i="2"/>
  <c r="H84" i="2"/>
  <c r="G84" i="2"/>
  <c r="F84" i="2"/>
  <c r="E84" i="2"/>
  <c r="D84" i="2"/>
  <c r="C84" i="2"/>
  <c r="O83" i="2"/>
  <c r="N83" i="2"/>
  <c r="M83" i="2"/>
  <c r="L83" i="2"/>
  <c r="K83" i="2"/>
  <c r="I83" i="2"/>
  <c r="H83" i="2"/>
  <c r="G83" i="2"/>
  <c r="F83" i="2"/>
  <c r="E83" i="2"/>
  <c r="D83" i="2"/>
  <c r="C83" i="2"/>
  <c r="O82" i="2"/>
  <c r="M82" i="2"/>
  <c r="K82" i="2"/>
  <c r="N82" i="2"/>
  <c r="I82" i="2"/>
  <c r="H82" i="2"/>
  <c r="G82" i="2"/>
  <c r="F82" i="2"/>
  <c r="E82" i="2"/>
  <c r="D82" i="2"/>
  <c r="C82" i="2"/>
  <c r="L81" i="2"/>
  <c r="H81" i="2"/>
  <c r="F81" i="2"/>
  <c r="D81" i="2"/>
  <c r="O80" i="2"/>
  <c r="M80" i="2"/>
  <c r="K80" i="2"/>
  <c r="N80" i="2"/>
  <c r="I80" i="2"/>
  <c r="H80" i="2"/>
  <c r="G80" i="2"/>
  <c r="F80" i="2"/>
  <c r="E80" i="2"/>
  <c r="D80" i="2"/>
  <c r="C80" i="2"/>
  <c r="O79" i="2"/>
  <c r="M79" i="2"/>
  <c r="K79" i="2"/>
  <c r="N79" i="2"/>
  <c r="I79" i="2"/>
  <c r="H79" i="2"/>
  <c r="G79" i="2"/>
  <c r="F79" i="2"/>
  <c r="E79" i="2"/>
  <c r="D79" i="2"/>
  <c r="C79" i="2"/>
  <c r="L78" i="2"/>
  <c r="H78" i="2"/>
  <c r="F78" i="2"/>
  <c r="D78" i="2"/>
  <c r="O77" i="2"/>
  <c r="M77" i="2"/>
  <c r="K77" i="2"/>
  <c r="N77" i="2"/>
  <c r="I77" i="2"/>
  <c r="H77" i="2"/>
  <c r="G77" i="2"/>
  <c r="F77" i="2"/>
  <c r="E77" i="2"/>
  <c r="D77" i="2"/>
  <c r="C77" i="2"/>
  <c r="O76" i="2"/>
  <c r="N76" i="2"/>
  <c r="M76" i="2"/>
  <c r="L76" i="2"/>
  <c r="K76" i="2"/>
  <c r="I76" i="2"/>
  <c r="H76" i="2"/>
  <c r="G76" i="2"/>
  <c r="F76" i="2"/>
  <c r="E76" i="2"/>
  <c r="D76" i="2"/>
  <c r="C76" i="2"/>
  <c r="F75" i="2"/>
  <c r="O74" i="2"/>
  <c r="M74" i="2"/>
  <c r="K74" i="2"/>
  <c r="N74" i="2"/>
  <c r="I74" i="2"/>
  <c r="H74" i="2"/>
  <c r="G74" i="2"/>
  <c r="F74" i="2"/>
  <c r="E74" i="2"/>
  <c r="D74" i="2"/>
  <c r="C74" i="2"/>
  <c r="O72" i="2"/>
  <c r="N72" i="2"/>
  <c r="M72" i="2"/>
  <c r="L72" i="2"/>
  <c r="K72" i="2"/>
  <c r="I72" i="2"/>
  <c r="H72" i="2"/>
  <c r="G72" i="2"/>
  <c r="F72" i="2"/>
  <c r="E72" i="2"/>
  <c r="D72" i="2"/>
  <c r="C72" i="2"/>
  <c r="O71" i="2"/>
  <c r="N71" i="2"/>
  <c r="M71" i="2"/>
  <c r="L71" i="2"/>
  <c r="K71" i="2"/>
  <c r="I71" i="2"/>
  <c r="H71" i="2"/>
  <c r="G71" i="2"/>
  <c r="F71" i="2"/>
  <c r="E71" i="2"/>
  <c r="D71" i="2"/>
  <c r="C71" i="2"/>
  <c r="O70" i="2"/>
  <c r="N70" i="2"/>
  <c r="M70" i="2"/>
  <c r="L70" i="2"/>
  <c r="K70" i="2"/>
  <c r="I70" i="2"/>
  <c r="H70" i="2"/>
  <c r="G70" i="2"/>
  <c r="F70" i="2"/>
  <c r="E70" i="2"/>
  <c r="D70" i="2"/>
  <c r="C70" i="2"/>
  <c r="O69" i="2"/>
  <c r="N69" i="2"/>
  <c r="M69" i="2"/>
  <c r="L69" i="2"/>
  <c r="K69" i="2"/>
  <c r="I69" i="2"/>
  <c r="H69" i="2"/>
  <c r="G69" i="2"/>
  <c r="F69" i="2"/>
  <c r="E69" i="2"/>
  <c r="D69" i="2"/>
  <c r="C69" i="2"/>
  <c r="O68" i="2"/>
  <c r="N68" i="2"/>
  <c r="M68" i="2"/>
  <c r="L68" i="2"/>
  <c r="K68" i="2"/>
  <c r="I68" i="2"/>
  <c r="H68" i="2"/>
  <c r="G68" i="2"/>
  <c r="F68" i="2"/>
  <c r="E68" i="2"/>
  <c r="D68" i="2"/>
  <c r="C68" i="2"/>
  <c r="O42" i="2"/>
  <c r="N42" i="2"/>
  <c r="M42" i="2"/>
  <c r="L42" i="2"/>
  <c r="K42" i="2"/>
  <c r="I42" i="2"/>
  <c r="H42" i="2"/>
  <c r="G42" i="2"/>
  <c r="F42" i="2"/>
  <c r="E42" i="2"/>
  <c r="D42" i="2"/>
  <c r="C42" i="2"/>
  <c r="O41" i="2"/>
  <c r="N41" i="2"/>
  <c r="M41" i="2"/>
  <c r="L41" i="2"/>
  <c r="K41" i="2"/>
  <c r="I41" i="2"/>
  <c r="H41" i="2"/>
  <c r="G41" i="2"/>
  <c r="F41" i="2"/>
  <c r="E41" i="2"/>
  <c r="D41" i="2"/>
  <c r="C41" i="2"/>
  <c r="O40" i="2"/>
  <c r="N40" i="2"/>
  <c r="M40" i="2"/>
  <c r="L40" i="2"/>
  <c r="K40" i="2"/>
  <c r="I40" i="2"/>
  <c r="H40" i="2"/>
  <c r="G40" i="2"/>
  <c r="F40" i="2"/>
  <c r="E40" i="2"/>
  <c r="D40" i="2"/>
  <c r="C40" i="2"/>
  <c r="O39" i="2"/>
  <c r="N39" i="2"/>
  <c r="M39" i="2"/>
  <c r="L39" i="2"/>
  <c r="K39" i="2"/>
  <c r="I39" i="2"/>
  <c r="H39" i="2"/>
  <c r="G39" i="2"/>
  <c r="F39" i="2"/>
  <c r="E39" i="2"/>
  <c r="D39" i="2"/>
  <c r="C39" i="2"/>
  <c r="O38" i="2"/>
  <c r="N38" i="2"/>
  <c r="M38" i="2"/>
  <c r="L38" i="2"/>
  <c r="K38" i="2"/>
  <c r="I38" i="2"/>
  <c r="H38" i="2"/>
  <c r="G38" i="2"/>
  <c r="F38" i="2"/>
  <c r="E38" i="2"/>
  <c r="D38" i="2"/>
  <c r="C38" i="2"/>
  <c r="O37" i="2"/>
  <c r="N37" i="2"/>
  <c r="M37" i="2"/>
  <c r="L37" i="2"/>
  <c r="K37" i="2"/>
  <c r="I37" i="2"/>
  <c r="H37" i="2"/>
  <c r="G37" i="2"/>
  <c r="F37" i="2"/>
  <c r="E37" i="2"/>
  <c r="D37" i="2"/>
  <c r="C37" i="2"/>
  <c r="O36" i="2"/>
  <c r="N36" i="2"/>
  <c r="M36" i="2"/>
  <c r="L36" i="2"/>
  <c r="K36" i="2"/>
  <c r="I36" i="2"/>
  <c r="H36" i="2"/>
  <c r="G36" i="2"/>
  <c r="F36" i="2"/>
  <c r="E36" i="2"/>
  <c r="D36" i="2"/>
  <c r="C36" i="2"/>
  <c r="O35" i="2"/>
  <c r="N35" i="2"/>
  <c r="M35" i="2"/>
  <c r="L35" i="2"/>
  <c r="K35" i="2"/>
  <c r="I35" i="2"/>
  <c r="H35" i="2"/>
  <c r="G35" i="2"/>
  <c r="F35" i="2"/>
  <c r="E35" i="2"/>
  <c r="D35" i="2"/>
  <c r="C35" i="2"/>
  <c r="O34" i="2"/>
  <c r="N34" i="2"/>
  <c r="M34" i="2"/>
  <c r="L34" i="2"/>
  <c r="K34" i="2"/>
  <c r="I34" i="2"/>
  <c r="H34" i="2"/>
  <c r="G34" i="2"/>
  <c r="F34" i="2"/>
  <c r="E34" i="2"/>
  <c r="D34" i="2"/>
  <c r="C34" i="2"/>
  <c r="O33" i="2"/>
  <c r="N33" i="2"/>
  <c r="M33" i="2"/>
  <c r="L33" i="2"/>
  <c r="K33" i="2"/>
  <c r="I33" i="2"/>
  <c r="H33" i="2"/>
  <c r="G33" i="2"/>
  <c r="F33" i="2"/>
  <c r="E33" i="2"/>
  <c r="D33" i="2"/>
  <c r="C33" i="2"/>
  <c r="O32" i="2"/>
  <c r="N32" i="2"/>
  <c r="M32" i="2"/>
  <c r="L32" i="2"/>
  <c r="K32" i="2"/>
  <c r="I32" i="2"/>
  <c r="H32" i="2"/>
  <c r="G32" i="2"/>
  <c r="F32" i="2"/>
  <c r="E32" i="2"/>
  <c r="D32" i="2"/>
  <c r="C32" i="2"/>
  <c r="H31" i="2"/>
  <c r="G31" i="2"/>
  <c r="F31" i="2"/>
  <c r="E31" i="2"/>
  <c r="D31" i="2"/>
  <c r="C31" i="2"/>
  <c r="O30" i="2"/>
  <c r="N30" i="2"/>
  <c r="M30" i="2"/>
  <c r="L30" i="2"/>
  <c r="K30" i="2"/>
  <c r="I30" i="2"/>
  <c r="H30" i="2"/>
  <c r="G30" i="2"/>
  <c r="F30" i="2"/>
  <c r="E30" i="2"/>
  <c r="D30" i="2"/>
  <c r="C30" i="2"/>
  <c r="L28" i="2"/>
  <c r="H28" i="2"/>
  <c r="F28" i="2"/>
  <c r="D28" i="2"/>
  <c r="O27" i="2"/>
  <c r="M27" i="2"/>
  <c r="K27" i="2"/>
  <c r="N27" i="2"/>
  <c r="I27" i="2"/>
  <c r="H27" i="2"/>
  <c r="G27" i="2"/>
  <c r="F27" i="2"/>
  <c r="E27" i="2"/>
  <c r="D27" i="2"/>
  <c r="C27" i="2"/>
  <c r="O25" i="2"/>
  <c r="M25" i="2"/>
  <c r="K25" i="2"/>
  <c r="N25" i="2"/>
  <c r="I25" i="2"/>
  <c r="H25" i="2"/>
  <c r="G25" i="2"/>
  <c r="F25" i="2"/>
  <c r="E25" i="2"/>
  <c r="D25" i="2"/>
  <c r="C25" i="2"/>
  <c r="L24" i="2"/>
  <c r="H24" i="2"/>
  <c r="F24" i="2"/>
  <c r="D24" i="2"/>
  <c r="O23" i="2"/>
  <c r="M23" i="2"/>
  <c r="K23" i="2"/>
  <c r="N23" i="2"/>
  <c r="I23" i="2"/>
  <c r="H23" i="2"/>
  <c r="G23" i="2"/>
  <c r="F23" i="2"/>
  <c r="E23" i="2"/>
  <c r="D23" i="2"/>
  <c r="C23" i="2"/>
  <c r="F22" i="2"/>
  <c r="O21" i="2"/>
  <c r="K21" i="2"/>
  <c r="I21" i="2"/>
  <c r="H21" i="2"/>
  <c r="G21" i="2"/>
  <c r="F21" i="2"/>
  <c r="E21" i="2"/>
  <c r="D21" i="2"/>
  <c r="C21" i="2"/>
  <c r="O20" i="2"/>
  <c r="H20" i="2"/>
  <c r="F20" i="2"/>
  <c r="D20" i="2"/>
  <c r="O19" i="2"/>
  <c r="M19" i="2"/>
  <c r="K19" i="2"/>
  <c r="N19" i="2"/>
  <c r="I19" i="2"/>
  <c r="H19" i="2"/>
  <c r="G19" i="2"/>
  <c r="F19" i="2"/>
  <c r="E19" i="2"/>
  <c r="D19" i="2"/>
  <c r="C19" i="2"/>
  <c r="O18" i="2"/>
  <c r="H18" i="2"/>
  <c r="F18" i="2"/>
  <c r="D18" i="2"/>
  <c r="O17" i="2"/>
  <c r="M17" i="2"/>
  <c r="K17" i="2"/>
  <c r="N17" i="2"/>
  <c r="I17" i="2"/>
  <c r="H17" i="2"/>
  <c r="G17" i="2"/>
  <c r="F17" i="2"/>
  <c r="E17" i="2"/>
  <c r="D17" i="2"/>
  <c r="C17" i="2"/>
  <c r="O16" i="2"/>
  <c r="N16" i="2"/>
  <c r="M16" i="2"/>
  <c r="L16" i="2"/>
  <c r="K16" i="2"/>
  <c r="I16" i="2"/>
  <c r="H16" i="2"/>
  <c r="G16" i="2"/>
  <c r="F16" i="2"/>
  <c r="E16" i="2"/>
  <c r="D16" i="2"/>
  <c r="C16" i="2"/>
  <c r="O15" i="2"/>
  <c r="N15" i="2"/>
  <c r="M15" i="2"/>
  <c r="L15" i="2"/>
  <c r="K15" i="2"/>
  <c r="I15" i="2"/>
  <c r="H15" i="2"/>
  <c r="G15" i="2"/>
  <c r="F15" i="2"/>
  <c r="E15" i="2"/>
  <c r="D15" i="2"/>
  <c r="C15" i="2"/>
  <c r="O14" i="2"/>
  <c r="N14" i="2"/>
  <c r="M14" i="2"/>
  <c r="L14" i="2"/>
  <c r="K14" i="2"/>
  <c r="I14" i="2"/>
  <c r="H14" i="2"/>
  <c r="G14" i="2"/>
  <c r="F14" i="2"/>
  <c r="E14" i="2"/>
  <c r="D14" i="2"/>
  <c r="C14" i="2"/>
  <c r="O13" i="2"/>
  <c r="N13" i="2"/>
  <c r="M13" i="2"/>
  <c r="L13" i="2"/>
  <c r="K13" i="2"/>
  <c r="I13" i="2"/>
  <c r="H13" i="2"/>
  <c r="G13" i="2"/>
  <c r="F13" i="2"/>
  <c r="E13" i="2"/>
  <c r="D13" i="2"/>
  <c r="C13" i="2"/>
  <c r="O12" i="2"/>
  <c r="N12" i="2"/>
  <c r="M12" i="2"/>
  <c r="L12" i="2"/>
  <c r="K12" i="2"/>
  <c r="I12" i="2"/>
  <c r="H12" i="2"/>
  <c r="G12" i="2"/>
  <c r="F12" i="2"/>
  <c r="E12" i="2"/>
  <c r="D12" i="2"/>
  <c r="C12" i="2"/>
  <c r="O11" i="2"/>
  <c r="N11" i="2"/>
  <c r="M11" i="2"/>
  <c r="L11" i="2"/>
  <c r="K11" i="2"/>
  <c r="I11" i="2"/>
  <c r="H11" i="2"/>
  <c r="G11" i="2"/>
  <c r="F11" i="2"/>
  <c r="E11" i="2"/>
  <c r="D11" i="2"/>
  <c r="C11" i="2"/>
  <c r="O10" i="2"/>
  <c r="N10" i="2"/>
  <c r="M10" i="2"/>
  <c r="L10" i="2"/>
  <c r="K10" i="2"/>
  <c r="I10" i="2"/>
  <c r="H10" i="2"/>
  <c r="G10" i="2"/>
  <c r="F10" i="2"/>
  <c r="E10" i="2"/>
  <c r="D10" i="2"/>
  <c r="C10" i="2"/>
  <c r="O9" i="2"/>
  <c r="N9" i="2"/>
  <c r="M9" i="2"/>
  <c r="L9" i="2"/>
  <c r="K9" i="2"/>
  <c r="I9" i="2"/>
  <c r="H9" i="2"/>
  <c r="G9" i="2"/>
  <c r="F9" i="2"/>
  <c r="E9" i="2"/>
  <c r="D9" i="2"/>
  <c r="C9" i="2"/>
  <c r="O8" i="2"/>
  <c r="N8" i="2"/>
  <c r="M8" i="2"/>
  <c r="L8" i="2"/>
  <c r="K8" i="2"/>
  <c r="I8" i="2"/>
  <c r="H8" i="2"/>
  <c r="G8" i="2"/>
  <c r="F8" i="2"/>
  <c r="E8" i="2"/>
  <c r="D8" i="2"/>
  <c r="C8" i="2"/>
  <c r="O7" i="2"/>
  <c r="N7" i="2"/>
  <c r="M7" i="2"/>
  <c r="L7" i="2"/>
  <c r="K7" i="2"/>
  <c r="I7" i="2"/>
  <c r="H7" i="2"/>
  <c r="G7" i="2"/>
  <c r="F7" i="2"/>
  <c r="E7" i="2"/>
  <c r="D7" i="2"/>
  <c r="C7" i="2"/>
  <c r="O6" i="2"/>
  <c r="N6" i="2"/>
  <c r="M6" i="2"/>
  <c r="L6" i="2"/>
  <c r="K6" i="2"/>
  <c r="I6" i="2"/>
  <c r="H6" i="2"/>
  <c r="G6" i="2"/>
  <c r="F6" i="2"/>
  <c r="E6" i="2"/>
  <c r="D6" i="2"/>
  <c r="C6" i="2"/>
  <c r="N20" i="2" l="1"/>
  <c r="O26" i="2"/>
  <c r="M26" i="2"/>
  <c r="K26" i="2"/>
  <c r="I26" i="2"/>
  <c r="G26" i="2"/>
  <c r="E26" i="2"/>
  <c r="C26" i="2"/>
  <c r="O75" i="2"/>
  <c r="M75" i="2"/>
  <c r="K75" i="2"/>
  <c r="I75" i="2"/>
  <c r="G75" i="2"/>
  <c r="E75" i="2"/>
  <c r="C75" i="2"/>
  <c r="N75" i="2"/>
  <c r="O85" i="2"/>
  <c r="M85" i="2"/>
  <c r="K85" i="2"/>
  <c r="I85" i="2"/>
  <c r="G85" i="2"/>
  <c r="E85" i="2"/>
  <c r="C85" i="2"/>
  <c r="N85" i="2"/>
  <c r="L18" i="2"/>
  <c r="N18" i="2"/>
  <c r="L20" i="2"/>
  <c r="O22" i="2"/>
  <c r="M22" i="2"/>
  <c r="K22" i="2"/>
  <c r="I22" i="2"/>
  <c r="G22" i="2"/>
  <c r="E22" i="2"/>
  <c r="C22" i="2"/>
  <c r="N22" i="2"/>
  <c r="F26" i="2"/>
  <c r="N26" i="2"/>
  <c r="L17" i="2"/>
  <c r="C18" i="2"/>
  <c r="E18" i="2"/>
  <c r="G18" i="2"/>
  <c r="I18" i="2"/>
  <c r="K18" i="2"/>
  <c r="M18" i="2"/>
  <c r="L19" i="2"/>
  <c r="C20" i="2"/>
  <c r="E20" i="2"/>
  <c r="G20" i="2"/>
  <c r="I20" i="2"/>
  <c r="K20" i="2"/>
  <c r="M20" i="2"/>
  <c r="N21" i="2"/>
  <c r="L21" i="2"/>
  <c r="M21" i="2"/>
  <c r="D22" i="2"/>
  <c r="H22" i="2"/>
  <c r="L22" i="2"/>
  <c r="O24" i="2"/>
  <c r="M24" i="2"/>
  <c r="K24" i="2"/>
  <c r="I24" i="2"/>
  <c r="G24" i="2"/>
  <c r="E24" i="2"/>
  <c r="C24" i="2"/>
  <c r="N24" i="2"/>
  <c r="D26" i="2"/>
  <c r="H26" i="2"/>
  <c r="L26" i="2"/>
  <c r="O28" i="2"/>
  <c r="M28" i="2"/>
  <c r="K28" i="2"/>
  <c r="I28" i="2"/>
  <c r="G28" i="2"/>
  <c r="E28" i="2"/>
  <c r="C28" i="2"/>
  <c r="N28" i="2"/>
  <c r="D75" i="2"/>
  <c r="H75" i="2"/>
  <c r="L75" i="2"/>
  <c r="O78" i="2"/>
  <c r="M78" i="2"/>
  <c r="K78" i="2"/>
  <c r="I78" i="2"/>
  <c r="G78" i="2"/>
  <c r="E78" i="2"/>
  <c r="C78" i="2"/>
  <c r="N78" i="2"/>
  <c r="O81" i="2"/>
  <c r="M81" i="2"/>
  <c r="K81" i="2"/>
  <c r="I81" i="2"/>
  <c r="G81" i="2"/>
  <c r="E81" i="2"/>
  <c r="C81" i="2"/>
  <c r="N81" i="2"/>
  <c r="D85" i="2"/>
  <c r="H85" i="2"/>
  <c r="L85" i="2"/>
  <c r="L23" i="2"/>
  <c r="L25" i="2"/>
  <c r="L27" i="2"/>
  <c r="L74" i="2"/>
  <c r="L77" i="2"/>
  <c r="L79" i="2"/>
  <c r="L80" i="2"/>
  <c r="L82" i="2"/>
  <c r="L86" i="2"/>
  <c r="L88" i="2"/>
  <c r="O107" i="1"/>
  <c r="N107" i="1"/>
  <c r="M107" i="1"/>
  <c r="L107" i="1"/>
  <c r="K107" i="1"/>
  <c r="I107" i="1"/>
  <c r="H107" i="1"/>
  <c r="G107" i="1"/>
  <c r="F107" i="1"/>
  <c r="E107" i="1"/>
  <c r="D107" i="1"/>
  <c r="C107" i="1"/>
  <c r="O106" i="1"/>
  <c r="N106" i="1"/>
  <c r="M106" i="1"/>
  <c r="L106" i="1"/>
  <c r="K106" i="1"/>
  <c r="I106" i="1"/>
  <c r="H106" i="1"/>
  <c r="G106" i="1"/>
  <c r="F106" i="1"/>
  <c r="E106" i="1"/>
  <c r="D106" i="1"/>
  <c r="C106" i="1"/>
  <c r="O105" i="1"/>
  <c r="N105" i="1"/>
  <c r="M105" i="1"/>
  <c r="L105" i="1"/>
  <c r="K105" i="1"/>
  <c r="I105" i="1"/>
  <c r="H105" i="1"/>
  <c r="G105" i="1"/>
  <c r="F105" i="1"/>
  <c r="E105" i="1"/>
  <c r="D105" i="1"/>
  <c r="C105" i="1"/>
  <c r="O104" i="1"/>
  <c r="N104" i="1"/>
  <c r="M104" i="1"/>
  <c r="L104" i="1"/>
  <c r="K104" i="1"/>
  <c r="I104" i="1"/>
  <c r="H104" i="1"/>
  <c r="G104" i="1"/>
  <c r="F104" i="1"/>
  <c r="E104" i="1"/>
  <c r="D104" i="1"/>
  <c r="C104" i="1"/>
  <c r="O103" i="1"/>
  <c r="N103" i="1"/>
  <c r="M103" i="1"/>
  <c r="L103" i="1"/>
  <c r="K103" i="1"/>
  <c r="I103" i="1"/>
  <c r="H103" i="1"/>
  <c r="G103" i="1"/>
  <c r="F103" i="1"/>
  <c r="E103" i="1"/>
  <c r="D103" i="1"/>
  <c r="C103" i="1"/>
  <c r="O102" i="1"/>
  <c r="N102" i="1"/>
  <c r="M102" i="1"/>
  <c r="L102" i="1"/>
  <c r="K102" i="1"/>
  <c r="I102" i="1"/>
  <c r="H102" i="1"/>
  <c r="G102" i="1"/>
  <c r="F102" i="1"/>
  <c r="E102" i="1"/>
  <c r="D102" i="1"/>
  <c r="C102" i="1"/>
  <c r="O101" i="1"/>
  <c r="N101" i="1"/>
  <c r="M101" i="1"/>
  <c r="L101" i="1"/>
  <c r="K101" i="1"/>
  <c r="I101" i="1"/>
  <c r="H101" i="1"/>
  <c r="G101" i="1"/>
  <c r="F101" i="1"/>
  <c r="E101" i="1"/>
  <c r="D101" i="1"/>
  <c r="C101" i="1"/>
  <c r="O100" i="1"/>
  <c r="N100" i="1"/>
  <c r="M100" i="1"/>
  <c r="L100" i="1"/>
  <c r="K100" i="1"/>
  <c r="I100" i="1"/>
  <c r="H100" i="1"/>
  <c r="G100" i="1"/>
  <c r="F100" i="1"/>
  <c r="E100" i="1"/>
  <c r="D100" i="1"/>
  <c r="C100" i="1"/>
  <c r="O99" i="1"/>
  <c r="N99" i="1"/>
  <c r="M99" i="1"/>
  <c r="L99" i="1"/>
  <c r="K99" i="1"/>
  <c r="I99" i="1"/>
  <c r="H99" i="1"/>
  <c r="G99" i="1"/>
  <c r="F99" i="1"/>
  <c r="E99" i="1"/>
  <c r="D99" i="1"/>
  <c r="C99" i="1"/>
  <c r="O98" i="1"/>
  <c r="N98" i="1"/>
  <c r="M98" i="1"/>
  <c r="L98" i="1"/>
  <c r="K98" i="1"/>
  <c r="I98" i="1"/>
  <c r="H98" i="1"/>
  <c r="G98" i="1"/>
  <c r="F98" i="1"/>
  <c r="E98" i="1"/>
  <c r="D98" i="1"/>
  <c r="C98" i="1"/>
  <c r="O97" i="1"/>
  <c r="N97" i="1"/>
  <c r="M97" i="1"/>
  <c r="L97" i="1"/>
  <c r="K97" i="1"/>
  <c r="I97" i="1"/>
  <c r="H97" i="1"/>
  <c r="G97" i="1"/>
  <c r="F97" i="1"/>
  <c r="E97" i="1"/>
  <c r="D97" i="1"/>
  <c r="C97" i="1"/>
  <c r="O96" i="1"/>
  <c r="N96" i="1"/>
  <c r="M96" i="1"/>
  <c r="L96" i="1"/>
  <c r="K96" i="1"/>
  <c r="I96" i="1"/>
  <c r="H96" i="1"/>
  <c r="G96" i="1"/>
  <c r="F96" i="1"/>
  <c r="E96" i="1"/>
  <c r="D96" i="1"/>
  <c r="C96" i="1"/>
  <c r="O95" i="1"/>
  <c r="N95" i="1"/>
  <c r="M95" i="1"/>
  <c r="L95" i="1"/>
  <c r="K95" i="1"/>
  <c r="I95" i="1"/>
  <c r="H95" i="1"/>
  <c r="G95" i="1"/>
  <c r="F95" i="1"/>
  <c r="E95" i="1"/>
  <c r="D95" i="1"/>
  <c r="C95" i="1"/>
  <c r="O94" i="1"/>
  <c r="N94" i="1"/>
  <c r="M94" i="1"/>
  <c r="L94" i="1"/>
  <c r="K94" i="1"/>
  <c r="I94" i="1"/>
  <c r="H94" i="1"/>
  <c r="G94" i="1"/>
  <c r="F94" i="1"/>
  <c r="E94" i="1"/>
  <c r="D94" i="1"/>
  <c r="C94" i="1"/>
  <c r="O93" i="1"/>
  <c r="N93" i="1"/>
  <c r="M93" i="1"/>
  <c r="L93" i="1"/>
  <c r="K93" i="1"/>
  <c r="I93" i="1"/>
  <c r="H93" i="1"/>
  <c r="G93" i="1"/>
  <c r="F93" i="1"/>
  <c r="E93" i="1"/>
  <c r="D93" i="1"/>
  <c r="C93" i="1"/>
  <c r="O92" i="1"/>
  <c r="N92" i="1"/>
  <c r="M92" i="1"/>
  <c r="L92" i="1"/>
  <c r="K92" i="1"/>
  <c r="I92" i="1"/>
  <c r="H92" i="1"/>
  <c r="G92" i="1"/>
  <c r="F92" i="1"/>
  <c r="E92" i="1"/>
  <c r="D92" i="1"/>
  <c r="C92" i="1"/>
  <c r="O91" i="1"/>
  <c r="M91" i="1"/>
  <c r="K91" i="1"/>
  <c r="N91" i="1"/>
  <c r="I91" i="1"/>
  <c r="H91" i="1"/>
  <c r="G91" i="1"/>
  <c r="F91" i="1"/>
  <c r="E91" i="1"/>
  <c r="D91" i="1"/>
  <c r="C91" i="1"/>
  <c r="I90" i="1"/>
  <c r="H90" i="1"/>
  <c r="G90" i="1"/>
  <c r="F90" i="1"/>
  <c r="E90" i="1"/>
  <c r="D90" i="1"/>
  <c r="C90" i="1"/>
  <c r="O89" i="1"/>
  <c r="M89" i="1"/>
  <c r="K89" i="1"/>
  <c r="N89" i="1"/>
  <c r="I89" i="1"/>
  <c r="H89" i="1"/>
  <c r="G89" i="1"/>
  <c r="F89" i="1"/>
  <c r="E89" i="1"/>
  <c r="D89" i="1"/>
  <c r="C89" i="1"/>
  <c r="N88" i="1"/>
  <c r="H88" i="1"/>
  <c r="F88" i="1"/>
  <c r="D88" i="1"/>
  <c r="O87" i="1"/>
  <c r="N87" i="1"/>
  <c r="M87" i="1"/>
  <c r="L87" i="1"/>
  <c r="K87" i="1"/>
  <c r="I87" i="1"/>
  <c r="H87" i="1"/>
  <c r="G87" i="1"/>
  <c r="F87" i="1"/>
  <c r="E87" i="1"/>
  <c r="D87" i="1"/>
  <c r="C87" i="1"/>
  <c r="O86" i="1"/>
  <c r="N86" i="1"/>
  <c r="M86" i="1"/>
  <c r="L86" i="1"/>
  <c r="K86" i="1"/>
  <c r="I86" i="1"/>
  <c r="H86" i="1"/>
  <c r="G86" i="1"/>
  <c r="F86" i="1"/>
  <c r="E86" i="1"/>
  <c r="D86" i="1"/>
  <c r="C86" i="1"/>
  <c r="O85" i="1"/>
  <c r="M85" i="1"/>
  <c r="K85" i="1"/>
  <c r="N85" i="1"/>
  <c r="I85" i="1"/>
  <c r="H85" i="1"/>
  <c r="G85" i="1"/>
  <c r="F85" i="1"/>
  <c r="E85" i="1"/>
  <c r="D85" i="1"/>
  <c r="C85" i="1"/>
  <c r="N84" i="1"/>
  <c r="H84" i="1"/>
  <c r="F84" i="1"/>
  <c r="D84" i="1"/>
  <c r="O83" i="1"/>
  <c r="M83" i="1"/>
  <c r="K83" i="1"/>
  <c r="N83" i="1"/>
  <c r="I83" i="1"/>
  <c r="H83" i="1"/>
  <c r="G83" i="1"/>
  <c r="F83" i="1"/>
  <c r="E83" i="1"/>
  <c r="D83" i="1"/>
  <c r="C83" i="1"/>
  <c r="O82" i="1"/>
  <c r="M82" i="1"/>
  <c r="K82" i="1"/>
  <c r="N82" i="1"/>
  <c r="I82" i="1"/>
  <c r="H82" i="1"/>
  <c r="G82" i="1"/>
  <c r="F82" i="1"/>
  <c r="E82" i="1"/>
  <c r="D82" i="1"/>
  <c r="C82" i="1"/>
  <c r="N81" i="1"/>
  <c r="H81" i="1"/>
  <c r="F81" i="1"/>
  <c r="D81" i="1"/>
  <c r="O80" i="1"/>
  <c r="M80" i="1"/>
  <c r="K80" i="1"/>
  <c r="N80" i="1"/>
  <c r="I80" i="1"/>
  <c r="H80" i="1"/>
  <c r="G80" i="1"/>
  <c r="F80" i="1"/>
  <c r="E80" i="1"/>
  <c r="D80" i="1"/>
  <c r="C80" i="1"/>
  <c r="O77" i="1"/>
  <c r="M77" i="1"/>
  <c r="K77" i="1"/>
  <c r="N77" i="1"/>
  <c r="I77" i="1"/>
  <c r="H77" i="1"/>
  <c r="G77" i="1"/>
  <c r="F77" i="1"/>
  <c r="E77" i="1"/>
  <c r="D77" i="1"/>
  <c r="C77" i="1"/>
  <c r="O73" i="1"/>
  <c r="N73" i="1"/>
  <c r="M73" i="1"/>
  <c r="L73" i="1"/>
  <c r="K73" i="1"/>
  <c r="I73" i="1"/>
  <c r="H73" i="1"/>
  <c r="G73" i="1"/>
  <c r="F73" i="1"/>
  <c r="E73" i="1"/>
  <c r="D73" i="1"/>
  <c r="C73" i="1"/>
  <c r="O72" i="1"/>
  <c r="N72" i="1"/>
  <c r="M72" i="1"/>
  <c r="L72" i="1"/>
  <c r="K72" i="1"/>
  <c r="I72" i="1"/>
  <c r="H72" i="1"/>
  <c r="G72" i="1"/>
  <c r="F72" i="1"/>
  <c r="E72" i="1"/>
  <c r="D72" i="1"/>
  <c r="C72" i="1"/>
  <c r="O71" i="1"/>
  <c r="N71" i="1"/>
  <c r="M71" i="1"/>
  <c r="L71" i="1"/>
  <c r="K71" i="1"/>
  <c r="I71" i="1"/>
  <c r="H71" i="1"/>
  <c r="G71" i="1"/>
  <c r="F71" i="1"/>
  <c r="E71" i="1"/>
  <c r="D71" i="1"/>
  <c r="C71" i="1"/>
  <c r="O70" i="1"/>
  <c r="N70" i="1"/>
  <c r="M70" i="1"/>
  <c r="L70" i="1"/>
  <c r="K70" i="1"/>
  <c r="I70" i="1"/>
  <c r="H70" i="1"/>
  <c r="G70" i="1"/>
  <c r="F70" i="1"/>
  <c r="E70" i="1"/>
  <c r="D70" i="1"/>
  <c r="C70" i="1"/>
  <c r="O69" i="1"/>
  <c r="N69" i="1"/>
  <c r="M69" i="1"/>
  <c r="L69" i="1"/>
  <c r="K69" i="1"/>
  <c r="I69" i="1"/>
  <c r="H69" i="1"/>
  <c r="G69" i="1"/>
  <c r="F69" i="1"/>
  <c r="E69" i="1"/>
  <c r="D69" i="1"/>
  <c r="C69" i="1"/>
  <c r="O42" i="1"/>
  <c r="N42" i="1"/>
  <c r="M42" i="1"/>
  <c r="L42" i="1"/>
  <c r="K42" i="1"/>
  <c r="I42" i="1"/>
  <c r="H42" i="1"/>
  <c r="G42" i="1"/>
  <c r="F42" i="1"/>
  <c r="E42" i="1"/>
  <c r="D42" i="1"/>
  <c r="C42" i="1"/>
  <c r="O41" i="1"/>
  <c r="N41" i="1"/>
  <c r="M41" i="1"/>
  <c r="L41" i="1"/>
  <c r="K41" i="1"/>
  <c r="I41" i="1"/>
  <c r="H41" i="1"/>
  <c r="G41" i="1"/>
  <c r="F41" i="1"/>
  <c r="E41" i="1"/>
  <c r="D41" i="1"/>
  <c r="C41" i="1"/>
  <c r="O40" i="1"/>
  <c r="N40" i="1"/>
  <c r="M40" i="1"/>
  <c r="L40" i="1"/>
  <c r="K40" i="1"/>
  <c r="I40" i="1"/>
  <c r="H40" i="1"/>
  <c r="G40" i="1"/>
  <c r="F40" i="1"/>
  <c r="E40" i="1"/>
  <c r="D40" i="1"/>
  <c r="C40" i="1"/>
  <c r="O39" i="1"/>
  <c r="N39" i="1"/>
  <c r="M39" i="1"/>
  <c r="L39" i="1"/>
  <c r="K39" i="1"/>
  <c r="I39" i="1"/>
  <c r="H39" i="1"/>
  <c r="G39" i="1"/>
  <c r="F39" i="1"/>
  <c r="E39" i="1"/>
  <c r="D39" i="1"/>
  <c r="C39" i="1"/>
  <c r="O38" i="1"/>
  <c r="N38" i="1"/>
  <c r="M38" i="1"/>
  <c r="L38" i="1"/>
  <c r="K38" i="1"/>
  <c r="I38" i="1"/>
  <c r="H38" i="1"/>
  <c r="G38" i="1"/>
  <c r="F38" i="1"/>
  <c r="E38" i="1"/>
  <c r="D38" i="1"/>
  <c r="C38" i="1"/>
  <c r="O37" i="1"/>
  <c r="N37" i="1"/>
  <c r="M37" i="1"/>
  <c r="L37" i="1"/>
  <c r="K37" i="1"/>
  <c r="I37" i="1"/>
  <c r="H37" i="1"/>
  <c r="G37" i="1"/>
  <c r="F37" i="1"/>
  <c r="E37" i="1"/>
  <c r="D37" i="1"/>
  <c r="C37" i="1"/>
  <c r="O36" i="1"/>
  <c r="N36" i="1"/>
  <c r="M36" i="1"/>
  <c r="L36" i="1"/>
  <c r="K36" i="1"/>
  <c r="I36" i="1"/>
  <c r="H36" i="1"/>
  <c r="G36" i="1"/>
  <c r="F36" i="1"/>
  <c r="E36" i="1"/>
  <c r="D36" i="1"/>
  <c r="C36" i="1"/>
  <c r="O35" i="1"/>
  <c r="N35" i="1"/>
  <c r="M35" i="1"/>
  <c r="L35" i="1"/>
  <c r="K35" i="1"/>
  <c r="I35" i="1"/>
  <c r="H35" i="1"/>
  <c r="G35" i="1"/>
  <c r="F35" i="1"/>
  <c r="E35" i="1"/>
  <c r="D35" i="1"/>
  <c r="C35" i="1"/>
  <c r="O34" i="1"/>
  <c r="N34" i="1"/>
  <c r="M34" i="1"/>
  <c r="L34" i="1"/>
  <c r="K34" i="1"/>
  <c r="I34" i="1"/>
  <c r="H34" i="1"/>
  <c r="G34" i="1"/>
  <c r="F34" i="1"/>
  <c r="E34" i="1"/>
  <c r="D34" i="1"/>
  <c r="C34" i="1"/>
  <c r="O33" i="1"/>
  <c r="N33" i="1"/>
  <c r="M33" i="1"/>
  <c r="L33" i="1"/>
  <c r="K33" i="1"/>
  <c r="I33" i="1"/>
  <c r="H33" i="1"/>
  <c r="G33" i="1"/>
  <c r="F33" i="1"/>
  <c r="E33" i="1"/>
  <c r="D33" i="1"/>
  <c r="C33" i="1"/>
  <c r="O32" i="1"/>
  <c r="N32" i="1"/>
  <c r="M32" i="1"/>
  <c r="L32" i="1"/>
  <c r="K32" i="1"/>
  <c r="I32" i="1"/>
  <c r="H32" i="1"/>
  <c r="G32" i="1"/>
  <c r="F32" i="1"/>
  <c r="E32" i="1"/>
  <c r="D32" i="1"/>
  <c r="C32" i="1"/>
  <c r="H31" i="1"/>
  <c r="G31" i="1"/>
  <c r="F31" i="1"/>
  <c r="E31" i="1"/>
  <c r="D31" i="1"/>
  <c r="C31" i="1"/>
  <c r="O30" i="1"/>
  <c r="N30" i="1"/>
  <c r="M30" i="1"/>
  <c r="L30" i="1"/>
  <c r="K30" i="1"/>
  <c r="I30" i="1"/>
  <c r="H30" i="1"/>
  <c r="G30" i="1"/>
  <c r="F30" i="1"/>
  <c r="E30" i="1"/>
  <c r="D30" i="1"/>
  <c r="C30" i="1"/>
  <c r="O27" i="1"/>
  <c r="M27" i="1"/>
  <c r="K27" i="1"/>
  <c r="N27" i="1"/>
  <c r="I27" i="1"/>
  <c r="H27" i="1"/>
  <c r="G27" i="1"/>
  <c r="F27" i="1"/>
  <c r="E27" i="1"/>
  <c r="D27" i="1"/>
  <c r="C27" i="1"/>
  <c r="F26" i="1"/>
  <c r="O25" i="1"/>
  <c r="M25" i="1"/>
  <c r="K25" i="1"/>
  <c r="N25" i="1"/>
  <c r="I25" i="1"/>
  <c r="H25" i="1"/>
  <c r="G25" i="1"/>
  <c r="F25" i="1"/>
  <c r="E25" i="1"/>
  <c r="D25" i="1"/>
  <c r="C25" i="1"/>
  <c r="L24" i="1"/>
  <c r="H24" i="1"/>
  <c r="F24" i="1"/>
  <c r="D24" i="1"/>
  <c r="O23" i="1"/>
  <c r="M23" i="1"/>
  <c r="K23" i="1"/>
  <c r="N23" i="1"/>
  <c r="I23" i="1"/>
  <c r="H23" i="1"/>
  <c r="G23" i="1"/>
  <c r="F23" i="1"/>
  <c r="E23" i="1"/>
  <c r="D23" i="1"/>
  <c r="C23" i="1"/>
  <c r="F22" i="1"/>
  <c r="O21" i="1"/>
  <c r="K21" i="1"/>
  <c r="I21" i="1"/>
  <c r="H21" i="1"/>
  <c r="G21" i="1"/>
  <c r="F21" i="1"/>
  <c r="E21" i="1"/>
  <c r="D21" i="1"/>
  <c r="C21" i="1"/>
  <c r="O20" i="1"/>
  <c r="H20" i="1"/>
  <c r="F20" i="1"/>
  <c r="D20" i="1"/>
  <c r="O19" i="1"/>
  <c r="M19" i="1"/>
  <c r="K19" i="1"/>
  <c r="N19" i="1"/>
  <c r="I19" i="1"/>
  <c r="H19" i="1"/>
  <c r="G19" i="1"/>
  <c r="F19" i="1"/>
  <c r="E19" i="1"/>
  <c r="D19" i="1"/>
  <c r="C19" i="1"/>
  <c r="O18" i="1"/>
  <c r="H18" i="1"/>
  <c r="F18" i="1"/>
  <c r="D18" i="1"/>
  <c r="O17" i="1"/>
  <c r="M17" i="1"/>
  <c r="K17" i="1"/>
  <c r="N17" i="1"/>
  <c r="I17" i="1"/>
  <c r="H17" i="1"/>
  <c r="G17" i="1"/>
  <c r="F17" i="1"/>
  <c r="E17" i="1"/>
  <c r="D17" i="1"/>
  <c r="C17" i="1"/>
  <c r="O16" i="1"/>
  <c r="N16" i="1"/>
  <c r="M16" i="1"/>
  <c r="L16" i="1"/>
  <c r="K16" i="1"/>
  <c r="I16" i="1"/>
  <c r="H16" i="1"/>
  <c r="G16" i="1"/>
  <c r="F16" i="1"/>
  <c r="E16" i="1"/>
  <c r="D16" i="1"/>
  <c r="C16" i="1"/>
  <c r="O15" i="1"/>
  <c r="N15" i="1"/>
  <c r="M15" i="1"/>
  <c r="L15" i="1"/>
  <c r="K15" i="1"/>
  <c r="I15" i="1"/>
  <c r="H15" i="1"/>
  <c r="G15" i="1"/>
  <c r="F15" i="1"/>
  <c r="E15" i="1"/>
  <c r="D15" i="1"/>
  <c r="C15" i="1"/>
  <c r="O14" i="1"/>
  <c r="N14" i="1"/>
  <c r="M14" i="1"/>
  <c r="L14" i="1"/>
  <c r="K14" i="1"/>
  <c r="I14" i="1"/>
  <c r="H14" i="1"/>
  <c r="G14" i="1"/>
  <c r="F14" i="1"/>
  <c r="E14" i="1"/>
  <c r="D14" i="1"/>
  <c r="C14" i="1"/>
  <c r="O13" i="1"/>
  <c r="N13" i="1"/>
  <c r="M13" i="1"/>
  <c r="L13" i="1"/>
  <c r="K13" i="1"/>
  <c r="I13" i="1"/>
  <c r="H13" i="1"/>
  <c r="G13" i="1"/>
  <c r="F13" i="1"/>
  <c r="E13" i="1"/>
  <c r="D13" i="1"/>
  <c r="C13" i="1"/>
  <c r="O12" i="1"/>
  <c r="N12" i="1"/>
  <c r="M12" i="1"/>
  <c r="L12" i="1"/>
  <c r="K12" i="1"/>
  <c r="I12" i="1"/>
  <c r="H12" i="1"/>
  <c r="G12" i="1"/>
  <c r="F12" i="1"/>
  <c r="E12" i="1"/>
  <c r="D12" i="1"/>
  <c r="C12" i="1"/>
  <c r="O11" i="1"/>
  <c r="N11" i="1"/>
  <c r="M11" i="1"/>
  <c r="L11" i="1"/>
  <c r="K11" i="1"/>
  <c r="I11" i="1"/>
  <c r="H11" i="1"/>
  <c r="G11" i="1"/>
  <c r="F11" i="1"/>
  <c r="E11" i="1"/>
  <c r="D11" i="1"/>
  <c r="C11" i="1"/>
  <c r="O10" i="1"/>
  <c r="N10" i="1"/>
  <c r="M10" i="1"/>
  <c r="L10" i="1"/>
  <c r="K10" i="1"/>
  <c r="I10" i="1"/>
  <c r="H10" i="1"/>
  <c r="G10" i="1"/>
  <c r="F10" i="1"/>
  <c r="E10" i="1"/>
  <c r="D10" i="1"/>
  <c r="C10" i="1"/>
  <c r="O9" i="1"/>
  <c r="N9" i="1"/>
  <c r="M9" i="1"/>
  <c r="L9" i="1"/>
  <c r="K9" i="1"/>
  <c r="I9" i="1"/>
  <c r="H9" i="1"/>
  <c r="G9" i="1"/>
  <c r="F9" i="1"/>
  <c r="E9" i="1"/>
  <c r="D9" i="1"/>
  <c r="C9" i="1"/>
  <c r="O8" i="1"/>
  <c r="N8" i="1"/>
  <c r="M8" i="1"/>
  <c r="L8" i="1"/>
  <c r="K8" i="1"/>
  <c r="I8" i="1"/>
  <c r="H8" i="1"/>
  <c r="G8" i="1"/>
  <c r="F8" i="1"/>
  <c r="E8" i="1"/>
  <c r="D8" i="1"/>
  <c r="C8" i="1"/>
  <c r="O7" i="1"/>
  <c r="N7" i="1"/>
  <c r="M7" i="1"/>
  <c r="L7" i="1"/>
  <c r="K7" i="1"/>
  <c r="I7" i="1"/>
  <c r="H7" i="1"/>
  <c r="G7" i="1"/>
  <c r="F7" i="1"/>
  <c r="E7" i="1"/>
  <c r="D7" i="1"/>
  <c r="C7" i="1"/>
  <c r="O6" i="1"/>
  <c r="N6" i="1"/>
  <c r="M6" i="1"/>
  <c r="L6" i="1"/>
  <c r="K6" i="1"/>
  <c r="I6" i="1"/>
  <c r="H6" i="1"/>
  <c r="G6" i="1"/>
  <c r="F6" i="1"/>
  <c r="E6" i="1"/>
  <c r="D6" i="1"/>
  <c r="C6" i="1"/>
  <c r="L18" i="1" l="1"/>
  <c r="L20" i="1"/>
  <c r="N20" i="1"/>
  <c r="O22" i="1"/>
  <c r="M22" i="1"/>
  <c r="K22" i="1"/>
  <c r="I22" i="1"/>
  <c r="G22" i="1"/>
  <c r="E22" i="1"/>
  <c r="C22" i="1"/>
  <c r="N22" i="1"/>
  <c r="O26" i="1"/>
  <c r="M26" i="1"/>
  <c r="K26" i="1"/>
  <c r="I26" i="1"/>
  <c r="G26" i="1"/>
  <c r="E26" i="1"/>
  <c r="C26" i="1"/>
  <c r="N26" i="1"/>
  <c r="N18" i="1"/>
  <c r="L17" i="1"/>
  <c r="C18" i="1"/>
  <c r="E18" i="1"/>
  <c r="G18" i="1"/>
  <c r="I18" i="1"/>
  <c r="K18" i="1"/>
  <c r="M18" i="1"/>
  <c r="L19" i="1"/>
  <c r="C20" i="1"/>
  <c r="E20" i="1"/>
  <c r="G20" i="1"/>
  <c r="I20" i="1"/>
  <c r="K20" i="1"/>
  <c r="M20" i="1"/>
  <c r="N21" i="1"/>
  <c r="L21" i="1"/>
  <c r="M21" i="1"/>
  <c r="D22" i="1"/>
  <c r="H22" i="1"/>
  <c r="L22" i="1"/>
  <c r="O24" i="1"/>
  <c r="M24" i="1"/>
  <c r="K24" i="1"/>
  <c r="I24" i="1"/>
  <c r="G24" i="1"/>
  <c r="E24" i="1"/>
  <c r="C24" i="1"/>
  <c r="N24" i="1"/>
  <c r="D26" i="1"/>
  <c r="H26" i="1"/>
  <c r="L26" i="1"/>
  <c r="L23" i="1"/>
  <c r="L25" i="1"/>
  <c r="L27" i="1"/>
  <c r="L77" i="1"/>
  <c r="L80" i="1"/>
  <c r="C81" i="1"/>
  <c r="E81" i="1"/>
  <c r="G81" i="1"/>
  <c r="I81" i="1"/>
  <c r="K81" i="1"/>
  <c r="M81" i="1"/>
  <c r="O81" i="1"/>
  <c r="L82" i="1"/>
  <c r="L83" i="1"/>
  <c r="C84" i="1"/>
  <c r="E84" i="1"/>
  <c r="G84" i="1"/>
  <c r="I84" i="1"/>
  <c r="K84" i="1"/>
  <c r="M84" i="1"/>
  <c r="O84" i="1"/>
  <c r="L85" i="1"/>
  <c r="C88" i="1"/>
  <c r="E88" i="1"/>
  <c r="G88" i="1"/>
  <c r="I88" i="1"/>
  <c r="K88" i="1"/>
  <c r="M88" i="1"/>
  <c r="O88" i="1"/>
  <c r="L89" i="1"/>
  <c r="L91" i="1"/>
  <c r="L81" i="1"/>
  <c r="L84" i="1"/>
  <c r="L88" i="1"/>
  <c r="C31" i="8"/>
  <c r="E31" i="8"/>
  <c r="G31" i="8"/>
  <c r="O108" i="8"/>
  <c r="O109" i="8"/>
  <c r="O110" i="8"/>
  <c r="O111" i="8"/>
  <c r="O112" i="8"/>
  <c r="N108" i="8"/>
  <c r="N109" i="8"/>
  <c r="N110" i="8"/>
  <c r="N111" i="8"/>
  <c r="N112" i="8"/>
  <c r="M108" i="8"/>
  <c r="M109" i="8"/>
  <c r="M110" i="8"/>
  <c r="M111" i="8"/>
  <c r="M112" i="8"/>
  <c r="L108" i="8"/>
  <c r="L109" i="8"/>
  <c r="L110" i="8"/>
  <c r="L111" i="8"/>
  <c r="L112" i="8"/>
  <c r="K108" i="8"/>
  <c r="K109" i="8"/>
  <c r="K110" i="8"/>
  <c r="K111" i="8"/>
  <c r="K112" i="8"/>
  <c r="O106" i="8"/>
  <c r="N106" i="8"/>
  <c r="M106" i="8"/>
  <c r="L106" i="8"/>
  <c r="K106" i="8"/>
  <c r="K107" i="8"/>
  <c r="I108" i="8"/>
  <c r="I109" i="8"/>
  <c r="I110" i="8"/>
  <c r="I111" i="8"/>
  <c r="H108" i="8"/>
  <c r="H109" i="8"/>
  <c r="H110" i="8"/>
  <c r="H111" i="8"/>
  <c r="G108" i="8"/>
  <c r="G109" i="8"/>
  <c r="G110" i="8"/>
  <c r="G111" i="8"/>
  <c r="F108" i="8"/>
  <c r="F109" i="8"/>
  <c r="F110" i="8"/>
  <c r="F111" i="8"/>
  <c r="E108" i="8"/>
  <c r="E109" i="8"/>
  <c r="E110" i="8"/>
  <c r="E111" i="8"/>
  <c r="D108" i="8"/>
  <c r="D109" i="8"/>
  <c r="D110" i="8"/>
  <c r="D111" i="8"/>
  <c r="C108" i="8"/>
  <c r="C109" i="8"/>
  <c r="C110" i="8"/>
  <c r="C111" i="8"/>
  <c r="O100" i="8"/>
  <c r="O101" i="8"/>
  <c r="O102" i="8"/>
  <c r="N100" i="8"/>
  <c r="N101" i="8"/>
  <c r="N102" i="8"/>
  <c r="M100" i="8"/>
  <c r="M101" i="8"/>
  <c r="M102" i="8"/>
  <c r="L100" i="8"/>
  <c r="L101" i="8"/>
  <c r="L102" i="8"/>
  <c r="K100" i="8"/>
  <c r="K101" i="8"/>
  <c r="K102" i="8"/>
  <c r="I100" i="8"/>
  <c r="I101" i="8"/>
  <c r="I102" i="8"/>
  <c r="H100" i="8"/>
  <c r="H101" i="8"/>
  <c r="H102" i="8"/>
  <c r="G100" i="8"/>
  <c r="G101" i="8"/>
  <c r="G102" i="8"/>
  <c r="F100" i="8"/>
  <c r="F101" i="8"/>
  <c r="F102" i="8"/>
  <c r="E100" i="8"/>
  <c r="E101" i="8"/>
  <c r="E102" i="8"/>
  <c r="E103" i="8"/>
  <c r="E104" i="8"/>
  <c r="E105" i="8"/>
  <c r="E106" i="8"/>
  <c r="D100" i="8"/>
  <c r="D101" i="8"/>
  <c r="D102" i="8"/>
  <c r="D103" i="8"/>
  <c r="D104" i="8"/>
  <c r="D105" i="8"/>
  <c r="D106" i="8"/>
  <c r="C100" i="8"/>
  <c r="C101" i="8"/>
  <c r="C102" i="8"/>
  <c r="C103" i="8"/>
  <c r="C104" i="8"/>
  <c r="C105" i="8"/>
  <c r="C106" i="8"/>
  <c r="O20" i="8"/>
  <c r="O21" i="8"/>
  <c r="O22" i="8"/>
  <c r="O23" i="8"/>
  <c r="O24" i="8"/>
  <c r="O25" i="8"/>
  <c r="O8" i="8"/>
  <c r="O9" i="8"/>
  <c r="O10" i="8"/>
  <c r="O11" i="8"/>
  <c r="O12" i="8"/>
  <c r="O13" i="8"/>
  <c r="N8" i="8"/>
  <c r="N9" i="8"/>
  <c r="N10" i="8"/>
  <c r="N11" i="8"/>
  <c r="N12" i="8"/>
  <c r="N13" i="8"/>
  <c r="M8" i="8"/>
  <c r="M9" i="8"/>
  <c r="M10" i="8"/>
  <c r="M11" i="8"/>
  <c r="M12" i="8"/>
  <c r="M13" i="8"/>
  <c r="L8" i="8"/>
  <c r="L9" i="8"/>
  <c r="L10" i="8"/>
  <c r="L11" i="8"/>
  <c r="L12" i="8"/>
  <c r="L13" i="8"/>
  <c r="K8" i="8"/>
  <c r="K9" i="8"/>
  <c r="K10" i="8"/>
  <c r="K11" i="8"/>
  <c r="K12" i="8"/>
  <c r="K13" i="8"/>
  <c r="I8" i="8"/>
  <c r="I9" i="8"/>
  <c r="I10" i="8"/>
  <c r="I11" i="8"/>
  <c r="I12" i="8"/>
  <c r="I13" i="8"/>
  <c r="H8" i="8"/>
  <c r="H9" i="8"/>
  <c r="H10" i="8"/>
  <c r="H11" i="8"/>
  <c r="H12" i="8"/>
  <c r="H13" i="8"/>
  <c r="G8" i="8"/>
  <c r="G9" i="8"/>
  <c r="G10" i="8"/>
  <c r="G11" i="8"/>
  <c r="G12" i="8"/>
  <c r="G13" i="8"/>
  <c r="F8" i="8"/>
  <c r="F9" i="8"/>
  <c r="F10" i="8"/>
  <c r="F11" i="8"/>
  <c r="F12" i="8"/>
  <c r="F13" i="8"/>
  <c r="E8" i="8"/>
  <c r="E9" i="8"/>
  <c r="E10" i="8"/>
  <c r="E11" i="8"/>
  <c r="E12" i="8"/>
  <c r="E13" i="8"/>
  <c r="H31" i="8" l="1"/>
  <c r="F31" i="8"/>
  <c r="D31" i="8"/>
  <c r="C25" i="8"/>
  <c r="C23" i="8"/>
  <c r="C21" i="8"/>
  <c r="D25" i="8"/>
  <c r="D23" i="8"/>
  <c r="D21" i="8"/>
  <c r="E25" i="8"/>
  <c r="E23" i="8"/>
  <c r="E21" i="8"/>
  <c r="F25" i="8"/>
  <c r="F23" i="8"/>
  <c r="F21" i="8"/>
  <c r="G25" i="8"/>
  <c r="G23" i="8"/>
  <c r="G21" i="8"/>
  <c r="H25" i="8"/>
  <c r="H23" i="8"/>
  <c r="H21" i="8"/>
  <c r="I25" i="8"/>
  <c r="I23" i="8"/>
  <c r="I21" i="8"/>
  <c r="K25" i="8"/>
  <c r="K23" i="8"/>
  <c r="K21" i="8"/>
  <c r="L25" i="8"/>
  <c r="L23" i="8"/>
  <c r="L21" i="8"/>
  <c r="M25" i="8"/>
  <c r="M23" i="8"/>
  <c r="M21" i="8"/>
  <c r="N25" i="8"/>
  <c r="N23" i="8"/>
  <c r="N21" i="8"/>
  <c r="C24" i="8"/>
  <c r="C22" i="8"/>
  <c r="C20" i="8"/>
  <c r="D24" i="8"/>
  <c r="D22" i="8"/>
  <c r="D20" i="8"/>
  <c r="E24" i="8"/>
  <c r="E22" i="8"/>
  <c r="E20" i="8"/>
  <c r="F24" i="8"/>
  <c r="F22" i="8"/>
  <c r="F20" i="8"/>
  <c r="G24" i="8"/>
  <c r="G22" i="8"/>
  <c r="G20" i="8"/>
  <c r="H24" i="8"/>
  <c r="H22" i="8"/>
  <c r="H20" i="8"/>
  <c r="I24" i="8"/>
  <c r="I22" i="8"/>
  <c r="I20" i="8"/>
  <c r="K24" i="8"/>
  <c r="K22" i="8"/>
  <c r="K20" i="8"/>
  <c r="L24" i="8"/>
  <c r="L22" i="8"/>
  <c r="L20" i="8"/>
  <c r="M24" i="8"/>
  <c r="M22" i="8"/>
  <c r="M20" i="8"/>
  <c r="N24" i="8"/>
  <c r="N22" i="8"/>
  <c r="N20" i="8"/>
  <c r="C6" i="8" l="1"/>
  <c r="L7" i="8"/>
  <c r="N7" i="8"/>
  <c r="C16" i="8"/>
  <c r="D17" i="8"/>
  <c r="D18" i="8"/>
  <c r="D19" i="8"/>
  <c r="D26" i="8"/>
  <c r="D27" i="8"/>
  <c r="D30" i="8"/>
  <c r="D32" i="8"/>
  <c r="D33" i="8"/>
  <c r="D34" i="8"/>
  <c r="D35" i="8"/>
  <c r="C36" i="8"/>
  <c r="D37" i="8"/>
  <c r="C38" i="8"/>
  <c r="N18" i="8" l="1"/>
  <c r="N27" i="8"/>
  <c r="O26" i="8"/>
  <c r="O16" i="8"/>
  <c r="O7" i="8"/>
  <c r="M7" i="8"/>
  <c r="K7" i="8"/>
  <c r="N38" i="8"/>
  <c r="N33" i="8"/>
  <c r="N26" i="8"/>
  <c r="L18" i="8"/>
  <c r="L26" i="8"/>
  <c r="N35" i="8"/>
  <c r="M16" i="8"/>
  <c r="L38" i="8"/>
  <c r="N37" i="8"/>
  <c r="L35" i="8"/>
  <c r="L33" i="8"/>
  <c r="N32" i="8"/>
  <c r="O14" i="8"/>
  <c r="O30" i="8"/>
  <c r="N14" i="8"/>
  <c r="O38" i="8"/>
  <c r="M38" i="8"/>
  <c r="K38" i="8"/>
  <c r="I38" i="8"/>
  <c r="L37" i="8"/>
  <c r="N36" i="8"/>
  <c r="N19" i="8"/>
  <c r="M30" i="8"/>
  <c r="L36" i="8"/>
  <c r="L32" i="8"/>
  <c r="N30" i="8"/>
  <c r="L30" i="8"/>
  <c r="L19" i="8"/>
  <c r="O18" i="8"/>
  <c r="M18" i="8"/>
  <c r="K18" i="8"/>
  <c r="I18" i="8"/>
  <c r="N17" i="8"/>
  <c r="N6" i="8"/>
  <c r="E18" i="8"/>
  <c r="N16" i="8"/>
  <c r="L16" i="8"/>
  <c r="N15" i="8"/>
  <c r="O37" i="8"/>
  <c r="M37" i="8"/>
  <c r="K37" i="8"/>
  <c r="O36" i="8"/>
  <c r="M36" i="8"/>
  <c r="K36" i="8"/>
  <c r="O35" i="8"/>
  <c r="M35" i="8"/>
  <c r="K35" i="8"/>
  <c r="I35" i="8"/>
  <c r="E35" i="8"/>
  <c r="N34" i="8"/>
  <c r="O33" i="8"/>
  <c r="M33" i="8"/>
  <c r="K33" i="8"/>
  <c r="I33" i="8"/>
  <c r="E33" i="8"/>
  <c r="K30" i="8"/>
  <c r="I30" i="8"/>
  <c r="E30" i="8"/>
  <c r="L27" i="8"/>
  <c r="M26" i="8"/>
  <c r="K26" i="8"/>
  <c r="I26" i="8"/>
  <c r="E26" i="8"/>
  <c r="G18" i="8"/>
  <c r="C18" i="8"/>
  <c r="L17" i="8"/>
  <c r="K16" i="8"/>
  <c r="I16" i="8"/>
  <c r="E16" i="8"/>
  <c r="L15" i="8"/>
  <c r="L14" i="8"/>
  <c r="G35" i="8"/>
  <c r="C35" i="8"/>
  <c r="G33" i="8"/>
  <c r="C33" i="8"/>
  <c r="G30" i="8"/>
  <c r="C30" i="8"/>
  <c r="G26" i="8"/>
  <c r="C26" i="8"/>
  <c r="G16" i="8"/>
  <c r="L6" i="8"/>
  <c r="H6" i="8"/>
  <c r="H38" i="8"/>
  <c r="F38" i="8"/>
  <c r="D38" i="8"/>
  <c r="I37" i="8"/>
  <c r="G37" i="8"/>
  <c r="E37" i="8"/>
  <c r="C37" i="8"/>
  <c r="H36" i="8"/>
  <c r="F36" i="8"/>
  <c r="D36" i="8"/>
  <c r="L34" i="8"/>
  <c r="H34" i="8"/>
  <c r="G38" i="8"/>
  <c r="E38" i="8"/>
  <c r="H37" i="8"/>
  <c r="F37" i="8"/>
  <c r="I36" i="8"/>
  <c r="G36" i="8"/>
  <c r="E36" i="8"/>
  <c r="C34" i="8"/>
  <c r="E34" i="8"/>
  <c r="G34" i="8"/>
  <c r="I34" i="8"/>
  <c r="K34" i="8"/>
  <c r="M34" i="8"/>
  <c r="O34" i="8"/>
  <c r="F34" i="8"/>
  <c r="H35" i="8"/>
  <c r="F35" i="8"/>
  <c r="H33" i="8"/>
  <c r="F33" i="8"/>
  <c r="O32" i="8"/>
  <c r="M32" i="8"/>
  <c r="K32" i="8"/>
  <c r="I32" i="8"/>
  <c r="G32" i="8"/>
  <c r="E32" i="8"/>
  <c r="C32" i="8"/>
  <c r="H30" i="8"/>
  <c r="F30" i="8"/>
  <c r="O27" i="8"/>
  <c r="M27" i="8"/>
  <c r="K27" i="8"/>
  <c r="I27" i="8"/>
  <c r="G27" i="8"/>
  <c r="E27" i="8"/>
  <c r="C27" i="8"/>
  <c r="H26" i="8"/>
  <c r="F26" i="8"/>
  <c r="O19" i="8"/>
  <c r="M19" i="8"/>
  <c r="K19" i="8"/>
  <c r="I19" i="8"/>
  <c r="G19" i="8"/>
  <c r="E19" i="8"/>
  <c r="C19" i="8"/>
  <c r="H18" i="8"/>
  <c r="F18" i="8"/>
  <c r="O17" i="8"/>
  <c r="M17" i="8"/>
  <c r="K17" i="8"/>
  <c r="I17" i="8"/>
  <c r="G17" i="8"/>
  <c r="E17" i="8"/>
  <c r="C17" i="8"/>
  <c r="H16" i="8"/>
  <c r="F16" i="8"/>
  <c r="D16" i="8"/>
  <c r="O15" i="8"/>
  <c r="M15" i="8"/>
  <c r="K15" i="8"/>
  <c r="I15" i="8"/>
  <c r="G15" i="8"/>
  <c r="H14" i="8"/>
  <c r="F14" i="8"/>
  <c r="I7" i="8"/>
  <c r="G7" i="8"/>
  <c r="E7" i="8"/>
  <c r="F6" i="8"/>
  <c r="D6" i="8"/>
  <c r="H32" i="8"/>
  <c r="F32" i="8"/>
  <c r="H27" i="8"/>
  <c r="F27" i="8"/>
  <c r="H19" i="8"/>
  <c r="F19" i="8"/>
  <c r="H17" i="8"/>
  <c r="F17" i="8"/>
  <c r="H15" i="8"/>
  <c r="F15" i="8"/>
  <c r="M14" i="8"/>
  <c r="K14" i="8"/>
  <c r="I14" i="8"/>
  <c r="G14" i="8"/>
  <c r="E14" i="8"/>
  <c r="H7" i="8"/>
  <c r="F7" i="8"/>
  <c r="M6" i="8"/>
  <c r="K6" i="8"/>
  <c r="G6" i="8"/>
  <c r="E6" i="8"/>
  <c r="R108" i="9" l="1"/>
  <c r="Q108" i="9"/>
  <c r="P108" i="9"/>
  <c r="O108" i="9"/>
  <c r="N108" i="9"/>
  <c r="M108" i="9"/>
  <c r="L108" i="9"/>
  <c r="K108" i="9"/>
  <c r="I108" i="9"/>
  <c r="H108" i="9"/>
  <c r="G108" i="9"/>
  <c r="F108" i="9"/>
  <c r="E108" i="9"/>
  <c r="D108" i="9"/>
  <c r="C108" i="9"/>
  <c r="Q106" i="9"/>
  <c r="O106" i="9"/>
  <c r="M106" i="9"/>
  <c r="K106" i="9"/>
  <c r="R106" i="9"/>
  <c r="I106" i="9"/>
  <c r="H106" i="9"/>
  <c r="G106" i="9"/>
  <c r="F106" i="9"/>
  <c r="E106" i="9"/>
  <c r="D106" i="9"/>
  <c r="C106" i="9"/>
  <c r="Q105" i="9"/>
  <c r="O105" i="9"/>
  <c r="M105" i="9"/>
  <c r="K105" i="9"/>
  <c r="R105" i="9"/>
  <c r="I105" i="9"/>
  <c r="H105" i="9"/>
  <c r="G105" i="9"/>
  <c r="F105" i="9"/>
  <c r="E105" i="9"/>
  <c r="D105" i="9"/>
  <c r="C105" i="9"/>
  <c r="R101" i="9"/>
  <c r="Q101" i="9"/>
  <c r="P101" i="9"/>
  <c r="O101" i="9"/>
  <c r="N101" i="9"/>
  <c r="M101" i="9"/>
  <c r="L101" i="9"/>
  <c r="K101" i="9"/>
  <c r="I101" i="9"/>
  <c r="H101" i="9"/>
  <c r="G101" i="9"/>
  <c r="F101" i="9"/>
  <c r="E101" i="9"/>
  <c r="D101" i="9"/>
  <c r="C101" i="9"/>
  <c r="Q100" i="9"/>
  <c r="O100" i="9"/>
  <c r="M100" i="9"/>
  <c r="K100" i="9"/>
  <c r="R100" i="9"/>
  <c r="I100" i="9"/>
  <c r="H100" i="9"/>
  <c r="G100" i="9"/>
  <c r="F100" i="9"/>
  <c r="E100" i="9"/>
  <c r="D100" i="9"/>
  <c r="C100" i="9"/>
  <c r="R99" i="9"/>
  <c r="Q99" i="9"/>
  <c r="P99" i="9"/>
  <c r="O99" i="9"/>
  <c r="N99" i="9"/>
  <c r="M99" i="9"/>
  <c r="L99" i="9"/>
  <c r="K99" i="9"/>
  <c r="I99" i="9"/>
  <c r="H99" i="9"/>
  <c r="G99" i="9"/>
  <c r="F99" i="9"/>
  <c r="E99" i="9"/>
  <c r="D99" i="9"/>
  <c r="C99" i="9"/>
  <c r="R94" i="9"/>
  <c r="Q94" i="9"/>
  <c r="P94" i="9"/>
  <c r="O94" i="9"/>
  <c r="N94" i="9"/>
  <c r="M94" i="9"/>
  <c r="L94" i="9"/>
  <c r="K94" i="9"/>
  <c r="I94" i="9"/>
  <c r="H94" i="9"/>
  <c r="G94" i="9"/>
  <c r="F94" i="9"/>
  <c r="E94" i="9"/>
  <c r="D94" i="9"/>
  <c r="C94" i="9"/>
  <c r="R93" i="9"/>
  <c r="Q93" i="9"/>
  <c r="P93" i="9"/>
  <c r="O93" i="9"/>
  <c r="N93" i="9"/>
  <c r="M93" i="9"/>
  <c r="L93" i="9"/>
  <c r="K93" i="9"/>
  <c r="I93" i="9"/>
  <c r="H93" i="9"/>
  <c r="G93" i="9"/>
  <c r="F93" i="9"/>
  <c r="E93" i="9"/>
  <c r="D93" i="9"/>
  <c r="C93" i="9"/>
  <c r="R92" i="9"/>
  <c r="Q92" i="9"/>
  <c r="P92" i="9"/>
  <c r="O92" i="9"/>
  <c r="N92" i="9"/>
  <c r="M92" i="9"/>
  <c r="L92" i="9"/>
  <c r="K92" i="9"/>
  <c r="I92" i="9"/>
  <c r="H92" i="9"/>
  <c r="G92" i="9"/>
  <c r="F92" i="9"/>
  <c r="E92" i="9"/>
  <c r="D92" i="9"/>
  <c r="C92" i="9"/>
  <c r="Q91" i="9"/>
  <c r="H91" i="9"/>
  <c r="F91" i="9"/>
  <c r="D91" i="9"/>
  <c r="R90" i="9"/>
  <c r="Q90" i="9"/>
  <c r="P90" i="9"/>
  <c r="O90" i="9"/>
  <c r="N90" i="9"/>
  <c r="M90" i="9"/>
  <c r="L90" i="9"/>
  <c r="K90" i="9"/>
  <c r="I90" i="9"/>
  <c r="H90" i="9"/>
  <c r="G90" i="9"/>
  <c r="F90" i="9"/>
  <c r="E90" i="9"/>
  <c r="D90" i="9"/>
  <c r="C90" i="9"/>
  <c r="R89" i="9"/>
  <c r="Q89" i="9"/>
  <c r="P89" i="9"/>
  <c r="O89" i="9"/>
  <c r="N89" i="9"/>
  <c r="M89" i="9"/>
  <c r="L89" i="9"/>
  <c r="K89" i="9"/>
  <c r="I89" i="9"/>
  <c r="H89" i="9"/>
  <c r="G89" i="9"/>
  <c r="F89" i="9"/>
  <c r="E89" i="9"/>
  <c r="D89" i="9"/>
  <c r="C89" i="9"/>
  <c r="R88" i="9"/>
  <c r="Q88" i="9"/>
  <c r="P88" i="9"/>
  <c r="O88" i="9"/>
  <c r="N88" i="9"/>
  <c r="M88" i="9"/>
  <c r="L88" i="9"/>
  <c r="K88" i="9"/>
  <c r="I88" i="9"/>
  <c r="H88" i="9"/>
  <c r="G88" i="9"/>
  <c r="F88" i="9"/>
  <c r="E88" i="9"/>
  <c r="D88" i="9"/>
  <c r="C88" i="9"/>
  <c r="R87" i="9"/>
  <c r="Q87" i="9"/>
  <c r="P87" i="9"/>
  <c r="O87" i="9"/>
  <c r="N87" i="9"/>
  <c r="M87" i="9"/>
  <c r="L87" i="9"/>
  <c r="K87" i="9"/>
  <c r="I87" i="9"/>
  <c r="H87" i="9"/>
  <c r="G87" i="9"/>
  <c r="F87" i="9"/>
  <c r="E87" i="9"/>
  <c r="D87" i="9"/>
  <c r="C87" i="9"/>
  <c r="R74" i="9"/>
  <c r="Q74" i="9"/>
  <c r="P74" i="9"/>
  <c r="O74" i="9"/>
  <c r="N74" i="9"/>
  <c r="M74" i="9"/>
  <c r="L74" i="9"/>
  <c r="K74" i="9"/>
  <c r="I74" i="9"/>
  <c r="H74" i="9"/>
  <c r="G74" i="9"/>
  <c r="F74" i="9"/>
  <c r="E74" i="9"/>
  <c r="D74" i="9"/>
  <c r="C74" i="9"/>
  <c r="R70" i="9"/>
  <c r="Q70" i="9"/>
  <c r="P70" i="9"/>
  <c r="O70" i="9"/>
  <c r="N70" i="9"/>
  <c r="M70" i="9"/>
  <c r="L70" i="9"/>
  <c r="K70" i="9"/>
  <c r="I70" i="9"/>
  <c r="H70" i="9"/>
  <c r="G70" i="9"/>
  <c r="F70" i="9"/>
  <c r="E70" i="9"/>
  <c r="D70" i="9"/>
  <c r="C70" i="9"/>
  <c r="R69" i="9"/>
  <c r="Q69" i="9"/>
  <c r="P69" i="9"/>
  <c r="O69" i="9"/>
  <c r="N69" i="9"/>
  <c r="M69" i="9"/>
  <c r="L69" i="9"/>
  <c r="K69" i="9"/>
  <c r="I69" i="9"/>
  <c r="H69" i="9"/>
  <c r="G69" i="9"/>
  <c r="F69" i="9"/>
  <c r="E69" i="9"/>
  <c r="D69" i="9"/>
  <c r="C69" i="9"/>
  <c r="R68" i="9"/>
  <c r="Q68" i="9"/>
  <c r="P68" i="9"/>
  <c r="O68" i="9"/>
  <c r="N68" i="9"/>
  <c r="M68" i="9"/>
  <c r="L68" i="9"/>
  <c r="K68" i="9"/>
  <c r="I68" i="9"/>
  <c r="H68" i="9"/>
  <c r="G68" i="9"/>
  <c r="F68" i="9"/>
  <c r="E68" i="9"/>
  <c r="D68" i="9"/>
  <c r="C68" i="9"/>
  <c r="R40" i="9"/>
  <c r="Q40" i="9"/>
  <c r="P40" i="9"/>
  <c r="O40" i="9"/>
  <c r="N40" i="9"/>
  <c r="M40" i="9"/>
  <c r="L40" i="9"/>
  <c r="K40" i="9"/>
  <c r="I40" i="9"/>
  <c r="H40" i="9"/>
  <c r="G40" i="9"/>
  <c r="F40" i="9"/>
  <c r="E40" i="9"/>
  <c r="D40" i="9"/>
  <c r="C40" i="9"/>
  <c r="R39" i="9"/>
  <c r="Q39" i="9"/>
  <c r="P39" i="9"/>
  <c r="O39" i="9"/>
  <c r="N39" i="9"/>
  <c r="M39" i="9"/>
  <c r="L39" i="9"/>
  <c r="K39" i="9"/>
  <c r="I39" i="9"/>
  <c r="H39" i="9"/>
  <c r="G39" i="9"/>
  <c r="F39" i="9"/>
  <c r="E39" i="9"/>
  <c r="D39" i="9"/>
  <c r="C39" i="9"/>
  <c r="R38" i="9"/>
  <c r="Q38" i="9"/>
  <c r="P38" i="9"/>
  <c r="O38" i="9"/>
  <c r="N38" i="9"/>
  <c r="M38" i="9"/>
  <c r="L38" i="9"/>
  <c r="K38" i="9"/>
  <c r="I38" i="9"/>
  <c r="H38" i="9"/>
  <c r="G38" i="9"/>
  <c r="F38" i="9"/>
  <c r="E38" i="9"/>
  <c r="D38" i="9"/>
  <c r="C38" i="9"/>
  <c r="R37" i="9"/>
  <c r="Q37" i="9"/>
  <c r="P37" i="9"/>
  <c r="O37" i="9"/>
  <c r="N37" i="9"/>
  <c r="M37" i="9"/>
  <c r="L37" i="9"/>
  <c r="K37" i="9"/>
  <c r="I37" i="9"/>
  <c r="H37" i="9"/>
  <c r="G37" i="9"/>
  <c r="F37" i="9"/>
  <c r="E37" i="9"/>
  <c r="D37" i="9"/>
  <c r="C37" i="9"/>
  <c r="R36" i="9"/>
  <c r="Q36" i="9"/>
  <c r="P36" i="9"/>
  <c r="O36" i="9"/>
  <c r="N36" i="9"/>
  <c r="M36" i="9"/>
  <c r="L36" i="9"/>
  <c r="K36" i="9"/>
  <c r="I36" i="9"/>
  <c r="H36" i="9"/>
  <c r="G36" i="9"/>
  <c r="F36" i="9"/>
  <c r="E36" i="9"/>
  <c r="D36" i="9"/>
  <c r="C36" i="9"/>
  <c r="R35" i="9"/>
  <c r="Q35" i="9"/>
  <c r="P35" i="9"/>
  <c r="O35" i="9"/>
  <c r="N35" i="9"/>
  <c r="M35" i="9"/>
  <c r="L35" i="9"/>
  <c r="K35" i="9"/>
  <c r="I35" i="9"/>
  <c r="H35" i="9"/>
  <c r="G35" i="9"/>
  <c r="F35" i="9"/>
  <c r="E35" i="9"/>
  <c r="D35" i="9"/>
  <c r="C35" i="9"/>
  <c r="R34" i="9"/>
  <c r="Q34" i="9"/>
  <c r="P34" i="9"/>
  <c r="O34" i="9"/>
  <c r="N34" i="9"/>
  <c r="M34" i="9"/>
  <c r="L34" i="9"/>
  <c r="K34" i="9"/>
  <c r="I34" i="9"/>
  <c r="H34" i="9"/>
  <c r="G34" i="9"/>
  <c r="F34" i="9"/>
  <c r="E34" i="9"/>
  <c r="D34" i="9"/>
  <c r="C34" i="9"/>
  <c r="R33" i="9"/>
  <c r="Q33" i="9"/>
  <c r="P33" i="9"/>
  <c r="O33" i="9"/>
  <c r="N33" i="9"/>
  <c r="M33" i="9"/>
  <c r="L33" i="9"/>
  <c r="K33" i="9"/>
  <c r="I33" i="9"/>
  <c r="H33" i="9"/>
  <c r="G33" i="9"/>
  <c r="F33" i="9"/>
  <c r="E33" i="9"/>
  <c r="D33" i="9"/>
  <c r="C33" i="9"/>
  <c r="R32" i="9"/>
  <c r="Q32" i="9"/>
  <c r="P32" i="9"/>
  <c r="O32" i="9"/>
  <c r="N32" i="9"/>
  <c r="M32" i="9"/>
  <c r="L32" i="9"/>
  <c r="K32" i="9"/>
  <c r="I32" i="9"/>
  <c r="H32" i="9"/>
  <c r="G32" i="9"/>
  <c r="F32" i="9"/>
  <c r="E32" i="9"/>
  <c r="D32" i="9"/>
  <c r="C32" i="9"/>
  <c r="Q31" i="9"/>
  <c r="O31" i="9"/>
  <c r="M31" i="9"/>
  <c r="K31" i="9"/>
  <c r="R31" i="9"/>
  <c r="I31" i="9"/>
  <c r="H31" i="9"/>
  <c r="G31" i="9"/>
  <c r="F31" i="9"/>
  <c r="E31" i="9"/>
  <c r="D31" i="9"/>
  <c r="C31" i="9"/>
  <c r="R29" i="9"/>
  <c r="Q29" i="9"/>
  <c r="P29" i="9"/>
  <c r="O29" i="9"/>
  <c r="N29" i="9"/>
  <c r="M29" i="9"/>
  <c r="L29" i="9"/>
  <c r="K29" i="9"/>
  <c r="I29" i="9"/>
  <c r="H29" i="9"/>
  <c r="G29" i="9"/>
  <c r="F29" i="9"/>
  <c r="E29" i="9"/>
  <c r="D29" i="9"/>
  <c r="C29" i="9"/>
  <c r="R28" i="9"/>
  <c r="Q28" i="9"/>
  <c r="P28" i="9"/>
  <c r="O28" i="9"/>
  <c r="N28" i="9"/>
  <c r="M28" i="9"/>
  <c r="L28" i="9"/>
  <c r="K28" i="9"/>
  <c r="I28" i="9"/>
  <c r="H28" i="9"/>
  <c r="G28" i="9"/>
  <c r="F28" i="9"/>
  <c r="E28" i="9"/>
  <c r="D28" i="9"/>
  <c r="C28" i="9"/>
  <c r="R27" i="9"/>
  <c r="Q27" i="9"/>
  <c r="P27" i="9"/>
  <c r="O27" i="9"/>
  <c r="N27" i="9"/>
  <c r="M27" i="9"/>
  <c r="L27" i="9"/>
  <c r="K27" i="9"/>
  <c r="I27" i="9"/>
  <c r="H27" i="9"/>
  <c r="G27" i="9"/>
  <c r="F27" i="9"/>
  <c r="E27" i="9"/>
  <c r="D27" i="9"/>
  <c r="C27" i="9"/>
  <c r="R26" i="9"/>
  <c r="Q26" i="9"/>
  <c r="P26" i="9"/>
  <c r="O26" i="9"/>
  <c r="N26" i="9"/>
  <c r="M26" i="9"/>
  <c r="L26" i="9"/>
  <c r="K26" i="9"/>
  <c r="I26" i="9"/>
  <c r="H26" i="9"/>
  <c r="G26" i="9"/>
  <c r="F26" i="9"/>
  <c r="E26" i="9"/>
  <c r="D26" i="9"/>
  <c r="C26" i="9"/>
  <c r="R25" i="9"/>
  <c r="Q25" i="9"/>
  <c r="P25" i="9"/>
  <c r="O25" i="9"/>
  <c r="N25" i="9"/>
  <c r="M25" i="9"/>
  <c r="L25" i="9"/>
  <c r="K25" i="9"/>
  <c r="I25" i="9"/>
  <c r="H25" i="9"/>
  <c r="G25" i="9"/>
  <c r="F25" i="9"/>
  <c r="E25" i="9"/>
  <c r="D25" i="9"/>
  <c r="C25" i="9"/>
  <c r="R24" i="9"/>
  <c r="Q24" i="9"/>
  <c r="P24" i="9"/>
  <c r="O24" i="9"/>
  <c r="N24" i="9"/>
  <c r="M24" i="9"/>
  <c r="L24" i="9"/>
  <c r="K24" i="9"/>
  <c r="I24" i="9"/>
  <c r="H24" i="9"/>
  <c r="G24" i="9"/>
  <c r="F24" i="9"/>
  <c r="E24" i="9"/>
  <c r="D24" i="9"/>
  <c r="C24" i="9"/>
  <c r="R23" i="9"/>
  <c r="Q23" i="9"/>
  <c r="P23" i="9"/>
  <c r="O23" i="9"/>
  <c r="N23" i="9"/>
  <c r="M23" i="9"/>
  <c r="L23" i="9"/>
  <c r="K23" i="9"/>
  <c r="I23" i="9"/>
  <c r="H23" i="9"/>
  <c r="G23" i="9"/>
  <c r="F23" i="9"/>
  <c r="E23" i="9"/>
  <c r="D23" i="9"/>
  <c r="C23" i="9"/>
  <c r="R16" i="9"/>
  <c r="Q16" i="9"/>
  <c r="P16" i="9"/>
  <c r="O16" i="9"/>
  <c r="N16" i="9"/>
  <c r="M16" i="9"/>
  <c r="L16" i="9"/>
  <c r="K16" i="9"/>
  <c r="I16" i="9"/>
  <c r="H16" i="9"/>
  <c r="G16" i="9"/>
  <c r="F16" i="9"/>
  <c r="E16" i="9"/>
  <c r="D16" i="9"/>
  <c r="C16" i="9"/>
  <c r="R15" i="9"/>
  <c r="Q15" i="9"/>
  <c r="P15" i="9"/>
  <c r="O15" i="9"/>
  <c r="N15" i="9"/>
  <c r="M15" i="9"/>
  <c r="L15" i="9"/>
  <c r="K15" i="9"/>
  <c r="I15" i="9"/>
  <c r="H15" i="9"/>
  <c r="G15" i="9"/>
  <c r="F15" i="9"/>
  <c r="E15" i="9"/>
  <c r="D15" i="9"/>
  <c r="C15" i="9"/>
  <c r="R7" i="9"/>
  <c r="Q7" i="9"/>
  <c r="P7" i="9"/>
  <c r="O7" i="9"/>
  <c r="N7" i="9"/>
  <c r="M7" i="9"/>
  <c r="L7" i="9"/>
  <c r="K7" i="9"/>
  <c r="I7" i="9"/>
  <c r="H7" i="9"/>
  <c r="G7" i="9"/>
  <c r="F7" i="9"/>
  <c r="E7" i="9"/>
  <c r="D7" i="9"/>
  <c r="C7" i="9"/>
  <c r="Q6" i="9"/>
  <c r="P6" i="9"/>
  <c r="O6" i="9"/>
  <c r="N6" i="9"/>
  <c r="M6" i="9"/>
  <c r="L6" i="9"/>
  <c r="K6" i="9"/>
  <c r="I6" i="9"/>
  <c r="H6" i="9"/>
  <c r="G6" i="9"/>
  <c r="F6" i="9"/>
  <c r="E6" i="9"/>
  <c r="D6" i="9"/>
  <c r="C6" i="9"/>
  <c r="L91" i="9" l="1"/>
  <c r="N91" i="9"/>
  <c r="P91" i="9"/>
  <c r="R91" i="9"/>
  <c r="L31" i="9"/>
  <c r="N31" i="9"/>
  <c r="P31" i="9"/>
  <c r="C91" i="9"/>
  <c r="E91" i="9"/>
  <c r="G91" i="9"/>
  <c r="I91" i="9"/>
  <c r="K91" i="9"/>
  <c r="M91" i="9"/>
  <c r="O91" i="9"/>
  <c r="L100" i="9"/>
  <c r="N100" i="9"/>
  <c r="P100" i="9"/>
  <c r="L105" i="9"/>
  <c r="N105" i="9"/>
  <c r="P105" i="9"/>
  <c r="L106" i="9"/>
  <c r="N106" i="9"/>
  <c r="P106" i="9"/>
  <c r="N107" i="8"/>
  <c r="F107" i="8"/>
  <c r="F106" i="8"/>
  <c r="K105" i="8"/>
  <c r="N105" i="8"/>
  <c r="I105" i="8"/>
  <c r="H105" i="8"/>
  <c r="G105" i="8"/>
  <c r="F105" i="8"/>
  <c r="N104" i="8"/>
  <c r="H104" i="8"/>
  <c r="F104" i="8"/>
  <c r="O105" i="8" l="1"/>
  <c r="D107" i="8"/>
  <c r="H107" i="8"/>
  <c r="N103" i="8"/>
  <c r="O103" i="8"/>
  <c r="K103" i="8"/>
  <c r="I103" i="8"/>
  <c r="G103" i="8"/>
  <c r="H112" i="8"/>
  <c r="D112" i="8"/>
  <c r="N99" i="8"/>
  <c r="H99" i="8"/>
  <c r="D99" i="8"/>
  <c r="F103" i="8"/>
  <c r="F99" i="8"/>
  <c r="H103" i="8"/>
  <c r="M103" i="8"/>
  <c r="H106" i="8"/>
  <c r="F112" i="8"/>
  <c r="M105" i="8"/>
  <c r="C99" i="8"/>
  <c r="E99" i="8"/>
  <c r="G99" i="8"/>
  <c r="I99" i="8"/>
  <c r="K99" i="8"/>
  <c r="M99" i="8"/>
  <c r="O99" i="8"/>
  <c r="L103" i="8"/>
  <c r="G104" i="8"/>
  <c r="I104" i="8"/>
  <c r="K104" i="8"/>
  <c r="M104" i="8"/>
  <c r="O104" i="8"/>
  <c r="L105" i="8"/>
  <c r="G106" i="8"/>
  <c r="I106" i="8"/>
  <c r="C107" i="8"/>
  <c r="E107" i="8"/>
  <c r="G107" i="8"/>
  <c r="I107" i="8"/>
  <c r="M107" i="8"/>
  <c r="O107" i="8"/>
  <c r="C112" i="8"/>
  <c r="E112" i="8"/>
  <c r="G112" i="8"/>
  <c r="I112" i="8"/>
  <c r="L99" i="8"/>
  <c r="L104" i="8"/>
  <c r="L107" i="8"/>
  <c r="D6" i="4" l="1"/>
  <c r="U6" i="4" l="1"/>
  <c r="H23" i="4"/>
  <c r="H24" i="4"/>
  <c r="F6" i="4"/>
  <c r="H6" i="4"/>
  <c r="M6" i="4"/>
  <c r="Q6" i="4"/>
  <c r="C6" i="4"/>
  <c r="E6" i="4"/>
  <c r="G6" i="4"/>
  <c r="K6" i="4"/>
  <c r="W6" i="4" s="1"/>
  <c r="O6" i="4"/>
  <c r="S6" i="4"/>
  <c r="I23" i="4"/>
  <c r="K23" i="4"/>
  <c r="I24" i="4"/>
  <c r="K24" i="4"/>
  <c r="M24" i="4" s="1"/>
  <c r="O24" i="4" s="1"/>
  <c r="Q24" i="4" s="1"/>
  <c r="L6" i="4"/>
  <c r="N6" i="4"/>
  <c r="P6" i="4"/>
  <c r="R6" i="4"/>
  <c r="T6" i="4"/>
  <c r="L23" i="4"/>
  <c r="L24" i="4"/>
  <c r="N24" i="4" s="1"/>
  <c r="P24" i="4" s="1"/>
  <c r="R24" i="4" s="1"/>
</calcChain>
</file>

<file path=xl/sharedStrings.xml><?xml version="1.0" encoding="utf-8"?>
<sst xmlns="http://schemas.openxmlformats.org/spreadsheetml/2006/main" count="2719" uniqueCount="767">
  <si>
    <t>Розничный прайс-лист на рулонную систему UNI-1</t>
  </si>
  <si>
    <t>Наименование ткани</t>
  </si>
  <si>
    <t xml:space="preserve">Цена изделия в руб. по ширине </t>
  </si>
  <si>
    <t>Тэфи 28, 33, 42</t>
  </si>
  <si>
    <t>Тэфи 01-16</t>
  </si>
  <si>
    <t>Балтик 01, 02, 29</t>
  </si>
  <si>
    <t>Домино</t>
  </si>
  <si>
    <r>
      <t xml:space="preserve">1) Min размеры изделия, см (шир х выс)  </t>
    </r>
    <r>
      <rPr>
        <sz val="11"/>
        <color indexed="8"/>
        <rFont val="Calibri"/>
        <family val="2"/>
        <charset val="204"/>
      </rPr>
      <t>25 x 30</t>
    </r>
    <r>
      <rPr>
        <i/>
        <sz val="11"/>
        <color indexed="8"/>
        <rFont val="Calibri"/>
        <family val="2"/>
        <charset val="204"/>
      </rPr>
      <t>.</t>
    </r>
  </si>
  <si>
    <t>2) Мах ширина изделия - до 120см (с гарантией), до 150см (без гарантии).</t>
  </si>
  <si>
    <t>3) Срок изготовления рулонных штор UNI-1 от 3 рабочих дней.</t>
  </si>
  <si>
    <t>4) Изготовление UNI-1 в цветах Светлый Дуб, Золотой Дуб и Махагон + 50% к цене.</t>
  </si>
  <si>
    <t xml:space="preserve">5) Предоставляется гарантия на 3 месяца.  </t>
  </si>
  <si>
    <t xml:space="preserve">6) Рекомендации по замерам системы UNI-1 для окон ПВХ: </t>
  </si>
  <si>
    <t>С прямоугольным штапиком глубиной не менее 10мм.</t>
  </si>
  <si>
    <t>С лицевой плоскостью штапика не менее 9мм , не более 14мм.</t>
  </si>
  <si>
    <t>Замер производится по стыку штапика с рамой (профилем) окна с точностью до 1 мм.!</t>
  </si>
  <si>
    <t xml:space="preserve">ВНИМАНИЕ!!!! ПЕРЕД ЗАКАЗОМ НЕОБХОДИМО УТОЧНЯТЬ НАЛИЧИЕ ТКАНИ!!! </t>
  </si>
  <si>
    <t>Розничный прайс-лист на рулонную систему UNI-2</t>
  </si>
  <si>
    <t>3) Срок изготовления рулонных штор UNI-2 от 3 рабочих дней.</t>
  </si>
  <si>
    <t>4) Изготовление UNI-2 в цветах Светлый Дуб, Золотой Дуб и Махагон + 50% к цене.</t>
  </si>
  <si>
    <t xml:space="preserve">6) Рекомендации по замерам системы UNI-2 для окон ПВХ: </t>
  </si>
  <si>
    <t>C расстоянием от основания оконной ручки до линии замера не менее 10мм.</t>
  </si>
  <si>
    <t>Замер производится по стыку штапика с рамой (профилем) окна.</t>
  </si>
  <si>
    <t>Розничный прайс-лист на рулонную систему ZEBRA SLIM</t>
  </si>
  <si>
    <t>Ткань</t>
  </si>
  <si>
    <t>Цена изделия в руб. по высоте</t>
  </si>
  <si>
    <t>Basic</t>
  </si>
  <si>
    <t>1) Минимальные размеры изделия, см (шир х выс) 30 х 30</t>
  </si>
  <si>
    <t>2) Максимальная ширина изделия на системе ZEBRA SLIM  - 120см (с гарантией), 150см (без гарантии)</t>
  </si>
  <si>
    <t>3) Максимальная высота с гарантией - 150см.</t>
  </si>
  <si>
    <t>4) Срок изготовления рулонных штор Mini Зебра от (3 рабочих дней).</t>
  </si>
  <si>
    <t>5) Предоставляется гарантия на 3 месяца.</t>
  </si>
  <si>
    <t>Розничный прайс-лист на алюминиевые горизонтальные жалюзи системы KS-25 по размерам заказчика</t>
  </si>
  <si>
    <t>код</t>
  </si>
  <si>
    <t>цвет</t>
  </si>
  <si>
    <t>ед.изм.</t>
  </si>
  <si>
    <t>цена в руб.</t>
  </si>
  <si>
    <t>белая</t>
  </si>
  <si>
    <t>м²</t>
  </si>
  <si>
    <t>серебрянная</t>
  </si>
  <si>
    <t>слоновая кость</t>
  </si>
  <si>
    <t>золотая</t>
  </si>
  <si>
    <t>бежевая</t>
  </si>
  <si>
    <t>какао</t>
  </si>
  <si>
    <t>золото (глянец)</t>
  </si>
  <si>
    <t>светло-розовая</t>
  </si>
  <si>
    <t>желтая</t>
  </si>
  <si>
    <t>зеленый</t>
  </si>
  <si>
    <t>розовая</t>
  </si>
  <si>
    <t>светло-сиреневая</t>
  </si>
  <si>
    <t>сиреневая</t>
  </si>
  <si>
    <t>1003п</t>
  </si>
  <si>
    <t>10538п</t>
  </si>
  <si>
    <t>голубой</t>
  </si>
  <si>
    <t>917п</t>
  </si>
  <si>
    <t>10199п</t>
  </si>
  <si>
    <t>голубая</t>
  </si>
  <si>
    <t>1014168п</t>
  </si>
  <si>
    <t>S005</t>
  </si>
  <si>
    <t>S003</t>
  </si>
  <si>
    <t>салатовая</t>
  </si>
  <si>
    <t>S006</t>
  </si>
  <si>
    <t>светный дуб</t>
  </si>
  <si>
    <t>светло-серая</t>
  </si>
  <si>
    <t>темный дуб</t>
  </si>
  <si>
    <t>серая</t>
  </si>
  <si>
    <t>золотой дуб</t>
  </si>
  <si>
    <t>махагон</t>
  </si>
  <si>
    <t>серебрянная (глянец)</t>
  </si>
  <si>
    <t>дерево</t>
  </si>
  <si>
    <r>
      <t xml:space="preserve">  1.</t>
    </r>
    <r>
      <rPr>
        <sz val="10"/>
        <rFont val="Arial"/>
        <family val="2"/>
        <charset val="204"/>
      </rPr>
      <t xml:space="preserve">  </t>
    </r>
    <r>
      <rPr>
        <i/>
        <sz val="10"/>
        <rFont val="Arial"/>
        <family val="2"/>
        <charset val="204"/>
      </rPr>
      <t>Срок изготовления горизонтальных жалюзи по размерам заказчика  от</t>
    </r>
    <r>
      <rPr>
        <b/>
        <sz val="10"/>
        <rFont val="Arial"/>
        <family val="2"/>
        <charset val="204"/>
      </rPr>
      <t xml:space="preserve"> (1 рабочего дня)</t>
    </r>
    <r>
      <rPr>
        <sz val="10"/>
        <rFont val="Arial"/>
        <family val="2"/>
        <charset val="204"/>
      </rPr>
      <t xml:space="preserve">.           </t>
    </r>
  </si>
  <si>
    <r>
      <t xml:space="preserve">  2.</t>
    </r>
    <r>
      <rPr>
        <sz val="10"/>
        <rFont val="Arial"/>
        <family val="2"/>
        <charset val="204"/>
      </rPr>
      <t xml:space="preserve">  </t>
    </r>
    <r>
      <rPr>
        <i/>
        <sz val="10"/>
        <rFont val="Arial"/>
        <family val="2"/>
        <charset val="204"/>
      </rPr>
      <t>Срочное изготовление горизонтальных жалюзи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по размерам заказчика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(до 24часов)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стоимость изделия увеличивается на</t>
    </r>
    <r>
      <rPr>
        <b/>
        <sz val="10"/>
        <rFont val="Arial"/>
        <family val="2"/>
        <charset val="204"/>
      </rPr>
      <t>10%</t>
    </r>
    <r>
      <rPr>
        <sz val="10"/>
        <rFont val="Arial"/>
        <family val="2"/>
        <charset val="204"/>
      </rPr>
      <t>.</t>
    </r>
  </si>
  <si>
    <r>
      <t xml:space="preserve">  3.</t>
    </r>
    <r>
      <rPr>
        <i/>
        <sz val="10"/>
        <rFont val="Arial"/>
        <family val="2"/>
        <charset val="204"/>
      </rPr>
      <t xml:space="preserve">  При площади менее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1м²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, жалюзи считаются за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1м².</t>
    </r>
  </si>
  <si>
    <t>Гарантийные   размеры</t>
  </si>
  <si>
    <r>
      <t xml:space="preserve">  4. </t>
    </r>
    <r>
      <rPr>
        <i/>
        <sz val="10"/>
        <rFont val="Arial"/>
        <family val="2"/>
        <charset val="204"/>
      </rPr>
      <t xml:space="preserve"> Фиксация нижнего карниза (пластик) -  </t>
    </r>
    <r>
      <rPr>
        <b/>
        <i/>
        <u/>
        <sz val="10"/>
        <rFont val="Arial"/>
        <family val="2"/>
        <charset val="204"/>
      </rPr>
      <t>бесплатно!</t>
    </r>
  </si>
  <si>
    <t>Мин.</t>
  </si>
  <si>
    <t>Макс.</t>
  </si>
  <si>
    <t>Ширина</t>
  </si>
  <si>
    <t>Высота</t>
  </si>
  <si>
    <t>Площадь</t>
  </si>
  <si>
    <t>-</t>
  </si>
  <si>
    <t xml:space="preserve">ВНИМАНИЕ!!!! ПЕРЕД ЗАКАЗОМ НЕОБХОДИМО УТОЧНЯТЬ НАЛИЧИЕ ЛЕНТЫ И РАСЦВЕТОК!!! </t>
  </si>
  <si>
    <t>Розничный прайс-лист на вертикальные жалюзи по размерам заказчика</t>
  </si>
  <si>
    <t>№</t>
  </si>
  <si>
    <t xml:space="preserve">ВНИМАНИЕ!!!! ПЕРЕД ЗАКАЗОМ НЕОБХОДИМО УТОЧНЯТЬ НАЛИЧИЕ ТКАНИ И РАСЦВЕТОК!!! </t>
  </si>
  <si>
    <t>Розничный прайс-лист на алюминиевые горизонтальные жалюзи системы Magnum по размерам заказчика</t>
  </si>
  <si>
    <t>красное золото</t>
  </si>
  <si>
    <t>персик</t>
  </si>
  <si>
    <t>красный</t>
  </si>
  <si>
    <t>металлик бежевый</t>
  </si>
  <si>
    <t>лиловый</t>
  </si>
  <si>
    <t>металлик</t>
  </si>
  <si>
    <r>
      <t xml:space="preserve">      - </t>
    </r>
    <r>
      <rPr>
        <b/>
        <i/>
        <sz val="10"/>
        <rFont val="Arial"/>
        <family val="2"/>
        <charset val="204"/>
      </rPr>
      <t xml:space="preserve">золото </t>
    </r>
    <r>
      <rPr>
        <i/>
        <sz val="10"/>
        <rFont val="Arial"/>
        <family val="2"/>
        <charset val="204"/>
      </rPr>
      <t>+ 95р.за м/п</t>
    </r>
  </si>
  <si>
    <t>Розничный прайс-лист на рулонную систему Mini</t>
  </si>
  <si>
    <r>
      <t xml:space="preserve">1) Min размеры изделия, см (шир х выс)  </t>
    </r>
    <r>
      <rPr>
        <sz val="12"/>
        <color indexed="8"/>
        <rFont val="Calibri"/>
        <family val="2"/>
        <charset val="204"/>
      </rPr>
      <t>25 x 30</t>
    </r>
    <r>
      <rPr>
        <i/>
        <sz val="12"/>
        <color indexed="8"/>
        <rFont val="Calibri"/>
        <family val="2"/>
        <charset val="204"/>
      </rPr>
      <t>.</t>
    </r>
  </si>
  <si>
    <t>3) Срок изготовления рулонных штор Mini от 3 рабочих дней.</t>
  </si>
  <si>
    <r>
      <t xml:space="preserve">  5.  </t>
    </r>
    <r>
      <rPr>
        <i/>
        <sz val="10"/>
        <rFont val="Arial"/>
        <family val="2"/>
        <charset val="204"/>
      </rPr>
      <t>Предоставляется гарантия на 1 год.</t>
    </r>
  </si>
  <si>
    <r>
      <t xml:space="preserve">  6. </t>
    </r>
    <r>
      <rPr>
        <i/>
        <sz val="10"/>
        <rFont val="Arial"/>
        <family val="2"/>
        <charset val="204"/>
      </rPr>
      <t xml:space="preserve"> При увеличении указанных лимитов гарантия на изделие не распространяется.</t>
    </r>
  </si>
  <si>
    <r>
      <t xml:space="preserve">  7. </t>
    </r>
    <r>
      <rPr>
        <i/>
        <sz val="10"/>
        <rFont val="Arial"/>
        <family val="2"/>
        <charset val="204"/>
      </rPr>
      <t xml:space="preserve"> Стоимость изделий указанана </t>
    </r>
    <r>
      <rPr>
        <b/>
        <i/>
        <sz val="10"/>
        <rFont val="Arial"/>
        <family val="2"/>
        <charset val="204"/>
      </rPr>
      <t>белую</t>
    </r>
    <r>
      <rPr>
        <b/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комплектацию.</t>
    </r>
  </si>
  <si>
    <r>
      <rPr>
        <b/>
        <sz val="10"/>
        <rFont val="Arial"/>
        <family val="2"/>
        <charset val="204"/>
      </rPr>
      <t xml:space="preserve">  8</t>
    </r>
    <r>
      <rPr>
        <i/>
        <sz val="10"/>
        <rFont val="Arial"/>
        <family val="2"/>
        <charset val="204"/>
      </rPr>
      <t>. При заказе комплектаций других цветов цена изменяется:</t>
    </r>
  </si>
  <si>
    <r>
      <t xml:space="preserve">  5.  </t>
    </r>
    <r>
      <rPr>
        <i/>
        <sz val="10"/>
        <rFont val="Arial"/>
        <family val="2"/>
        <charset val="204"/>
      </rPr>
      <t>Предоставляется гарантия на 3 месяца.</t>
    </r>
  </si>
  <si>
    <r>
      <t xml:space="preserve">  7.</t>
    </r>
    <r>
      <rPr>
        <i/>
        <sz val="10"/>
        <rFont val="Arial"/>
        <family val="2"/>
        <charset val="204"/>
      </rPr>
      <t xml:space="preserve">  Стоимость изделий указанана </t>
    </r>
    <r>
      <rPr>
        <b/>
        <i/>
        <sz val="10"/>
        <rFont val="Arial"/>
        <family val="2"/>
        <charset val="204"/>
      </rPr>
      <t>белую</t>
    </r>
    <r>
      <rPr>
        <i/>
        <sz val="10"/>
        <rFont val="Arial"/>
        <family val="2"/>
        <charset val="204"/>
      </rPr>
      <t xml:space="preserve"> комплектацию.</t>
    </r>
  </si>
  <si>
    <r>
      <t xml:space="preserve">  8.</t>
    </r>
    <r>
      <rPr>
        <i/>
        <sz val="10"/>
        <rFont val="Arial"/>
        <family val="2"/>
        <charset val="204"/>
      </rPr>
      <t xml:space="preserve"> При заказе комплектаций других цветов карниза цена изменяется:</t>
    </r>
  </si>
  <si>
    <r>
      <t xml:space="preserve">      - </t>
    </r>
    <r>
      <rPr>
        <b/>
        <i/>
        <sz val="10"/>
        <rFont val="Arial"/>
        <family val="2"/>
        <charset val="204"/>
      </rPr>
      <t>светлый, темный, золотой дуб</t>
    </r>
    <r>
      <rPr>
        <i/>
        <sz val="10"/>
        <rFont val="Arial"/>
        <family val="2"/>
        <charset val="204"/>
      </rPr>
      <t xml:space="preserve"> и цвет </t>
    </r>
    <r>
      <rPr>
        <b/>
        <i/>
        <sz val="10"/>
        <rFont val="Arial"/>
        <family val="2"/>
        <charset val="204"/>
      </rPr>
      <t>махагон</t>
    </r>
    <r>
      <rPr>
        <i/>
        <sz val="10"/>
        <rFont val="Arial"/>
        <family val="2"/>
        <charset val="204"/>
      </rPr>
      <t xml:space="preserve"> + 380р. за м/п</t>
    </r>
  </si>
  <si>
    <t>Название</t>
  </si>
  <si>
    <t xml:space="preserve">Минимальная ширина, см </t>
  </si>
  <si>
    <r>
      <t>Макс. ширина</t>
    </r>
    <r>
      <rPr>
        <b/>
        <sz val="12"/>
        <rFont val="Calibri"/>
        <family val="2"/>
        <charset val="204"/>
        <scheme val="minor"/>
      </rPr>
      <t xml:space="preserve"> с гарантией</t>
    </r>
    <r>
      <rPr>
        <sz val="12"/>
        <rFont val="Calibri"/>
        <family val="2"/>
        <charset val="204"/>
        <scheme val="minor"/>
      </rPr>
      <t>, см</t>
    </r>
  </si>
  <si>
    <r>
      <rPr>
        <sz val="12"/>
        <rFont val="Calibri"/>
        <family val="2"/>
        <charset val="204"/>
        <scheme val="minor"/>
      </rPr>
      <t xml:space="preserve">Макс. ширина </t>
    </r>
    <r>
      <rPr>
        <b/>
        <sz val="12"/>
        <rFont val="Calibri"/>
        <family val="2"/>
        <charset val="204"/>
        <scheme val="minor"/>
      </rPr>
      <t>без гарантии</t>
    </r>
    <r>
      <rPr>
        <sz val="12"/>
        <rFont val="Calibri"/>
        <family val="2"/>
        <charset val="204"/>
        <scheme val="minor"/>
      </rPr>
      <t>, см</t>
    </r>
  </si>
  <si>
    <t>D-25</t>
  </si>
  <si>
    <t>150</t>
  </si>
  <si>
    <t>180</t>
  </si>
  <si>
    <t>NEW D-30</t>
  </si>
  <si>
    <t>40</t>
  </si>
  <si>
    <t>200</t>
  </si>
  <si>
    <t>250</t>
  </si>
  <si>
    <t>D-38</t>
  </si>
  <si>
    <t>50</t>
  </si>
  <si>
    <t>300</t>
  </si>
  <si>
    <t>2) Максимальная ширина изделия на системе ZEBRA UNI-2  - 120см (с гарантией), 150см (без гарантии)</t>
  </si>
  <si>
    <t>3) Ткани Stripes и Harmony в даной системе не ипользуются.</t>
  </si>
  <si>
    <t>4) Срок изготовления рулонных штор ZEBRA UNI-2 от (3 рабочих дней).</t>
  </si>
  <si>
    <t>5) Предоставляется гарантия на 6 месяцев.</t>
  </si>
  <si>
    <t>D-38 BOX</t>
  </si>
  <si>
    <t>30</t>
  </si>
  <si>
    <r>
      <t>Макс. ширина</t>
    </r>
    <r>
      <rPr>
        <b/>
        <sz val="9"/>
        <rFont val="Calibri"/>
        <family val="2"/>
        <charset val="204"/>
        <scheme val="minor"/>
      </rPr>
      <t xml:space="preserve"> с гарантией</t>
    </r>
    <r>
      <rPr>
        <sz val="9"/>
        <rFont val="Calibri"/>
        <family val="2"/>
        <charset val="204"/>
        <scheme val="minor"/>
      </rPr>
      <t>, см</t>
    </r>
  </si>
  <si>
    <r>
      <rPr>
        <sz val="9"/>
        <rFont val="Calibri"/>
        <family val="2"/>
        <charset val="204"/>
        <scheme val="minor"/>
      </rPr>
      <t xml:space="preserve">Макс. ширина </t>
    </r>
    <r>
      <rPr>
        <b/>
        <sz val="9"/>
        <rFont val="Calibri"/>
        <family val="2"/>
        <charset val="204"/>
        <scheme val="minor"/>
      </rPr>
      <t>без гарантии</t>
    </r>
    <r>
      <rPr>
        <sz val="9"/>
        <rFont val="Calibri"/>
        <family val="2"/>
        <charset val="204"/>
        <scheme val="minor"/>
      </rPr>
      <t>, см</t>
    </r>
  </si>
  <si>
    <t>ZEBRA BOX</t>
  </si>
  <si>
    <t>230</t>
  </si>
  <si>
    <t>Розничный прайс-лист на рулонную систему ZEBRA UNI-2</t>
  </si>
  <si>
    <t>Розничный прайс-лист на рулонную систему D-25</t>
  </si>
  <si>
    <t>Розничный прайс-лист на рулонную систему NEW D-30</t>
  </si>
  <si>
    <t>Розничный прайс-лист на рулонную систему D-38</t>
  </si>
  <si>
    <t>Розничный прайс-лист на рулонную систему D-38 BOX</t>
  </si>
  <si>
    <t>Розничный прайс-лист на рулонную систему ZEBRA BOX</t>
  </si>
  <si>
    <t>Макс. Высота без гарантии, см</t>
  </si>
  <si>
    <r>
      <t xml:space="preserve">Заказ жалюзи: тел. 8(4752) 703-200; адрес - проезд Монтажников 12; E-mail для заказа: </t>
    </r>
    <r>
      <rPr>
        <u/>
        <sz val="12"/>
        <color theme="1"/>
        <rFont val="Calibri"/>
        <family val="2"/>
        <charset val="204"/>
        <scheme val="minor"/>
      </rPr>
      <t>zhaluziKL@yandex.ru</t>
    </r>
  </si>
  <si>
    <t>Эко 01, 02, 07, 09, 27, 05, 088, 10, 11, 200, 28, 33, 955</t>
  </si>
  <si>
    <t xml:space="preserve">Вояж 02, 29   </t>
  </si>
  <si>
    <t>Жасмин 01</t>
  </si>
  <si>
    <t>Ива 29</t>
  </si>
  <si>
    <t xml:space="preserve">Престиж 29  </t>
  </si>
  <si>
    <t>Прованс 01 (розетки вверх)</t>
  </si>
  <si>
    <t xml:space="preserve">Токио 01, 02, 29  </t>
  </si>
  <si>
    <t>Айс 04, 088, 100, 11, 92, 97</t>
  </si>
  <si>
    <t xml:space="preserve">Айс 01, 02, 03, 08, 22, 27, 29    </t>
  </si>
  <si>
    <t>Атлас 03</t>
  </si>
  <si>
    <t xml:space="preserve">Африка 02, 11, 29 </t>
  </si>
  <si>
    <t>Дриада 01, 02, 04</t>
  </si>
  <si>
    <t>Лен бежевый</t>
  </si>
  <si>
    <t xml:space="preserve">Лен св.бежевый </t>
  </si>
  <si>
    <t>Локон, белый</t>
  </si>
  <si>
    <t xml:space="preserve">Натали ВО </t>
  </si>
  <si>
    <r>
      <t xml:space="preserve">Сафари 033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</si>
  <si>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Сафари 055 -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</si>
  <si>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t>Триумф ВО 01, 02, 6544, 07, 09, 27</t>
  </si>
  <si>
    <t>Айс ВО 01, 29</t>
  </si>
  <si>
    <t xml:space="preserve">Васаби ВО 02, 29 </t>
  </si>
  <si>
    <t>Лен ВО, св. бежевый</t>
  </si>
  <si>
    <t xml:space="preserve">Мистерия ВО 01, 02, 08  </t>
  </si>
  <si>
    <t>Тэфи ВО 01, 02, 05, 07, 08</t>
  </si>
  <si>
    <t>Авенсис 01, 27, 29</t>
  </si>
  <si>
    <t>Адель 02</t>
  </si>
  <si>
    <r>
      <t xml:space="preserve">Арабская ночь 01, 02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</si>
  <si>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>Бабочки 03</t>
  </si>
  <si>
    <t>Жемчуг 01, 02, 04, 901</t>
  </si>
  <si>
    <t>Жемчуг ВО 01, 04</t>
  </si>
  <si>
    <r>
      <t xml:space="preserve">Лофт 01 - </t>
    </r>
    <r>
      <rPr>
        <i/>
        <sz val="12"/>
        <rFont val="Calibri"/>
        <family val="2"/>
        <charset val="204"/>
        <scheme val="minor"/>
      </rPr>
      <t>расчет только по ширине</t>
    </r>
  </si>
  <si>
    <t>Плазма ВО 01</t>
  </si>
  <si>
    <t>Трек 01, 27</t>
  </si>
  <si>
    <t>Дали 01, 03</t>
  </si>
  <si>
    <t>Калейдоскоп 01</t>
  </si>
  <si>
    <t>Скрин NEW  Р 01, Р 02, Р 03</t>
  </si>
  <si>
    <r>
      <t>Ботаник Арт 01, 901</t>
    </r>
    <r>
      <rPr>
        <i/>
        <sz val="12"/>
        <rFont val="Calibri"/>
        <family val="2"/>
        <charset val="204"/>
        <scheme val="minor"/>
      </rPr>
      <t xml:space="preserve"> - расчет только по высоте</t>
    </r>
  </si>
  <si>
    <r>
      <t>Ботаник Кантри 08, 29</t>
    </r>
    <r>
      <rPr>
        <i/>
        <sz val="12"/>
        <rFont val="Calibri"/>
        <family val="2"/>
        <charset val="204"/>
        <scheme val="minor"/>
      </rPr>
      <t xml:space="preserve"> - расчет только по высоте</t>
    </r>
  </si>
  <si>
    <t>Дамаск 01, 11</t>
  </si>
  <si>
    <r>
      <t xml:space="preserve">Ботаник Арт ВО 02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</si>
  <si>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 xml:space="preserve">*ОГРАНИЧЕНИЯ ПО ТКАНЯМ:          </t>
  </si>
  <si>
    <t>Ткань Квадро ВО на системах uni 1 и uni 2 не используется</t>
  </si>
  <si>
    <t>Ткань Ханой ВО max высота изделий uni1 - 100см,uni2- 140см</t>
  </si>
  <si>
    <t xml:space="preserve">Вояж 02, 29 </t>
  </si>
  <si>
    <t xml:space="preserve">Жасмин 01  </t>
  </si>
  <si>
    <t>Прованс 01   (розетки вверх)</t>
  </si>
  <si>
    <t xml:space="preserve">Токио 01, 02, 29 </t>
  </si>
  <si>
    <t>Адель  02</t>
  </si>
  <si>
    <r>
      <t xml:space="preserve">Арабская ночь 01, 02  </t>
    </r>
    <r>
      <rPr>
        <i/>
        <sz val="12"/>
        <rFont val="Calibri"/>
        <family val="2"/>
        <charset val="204"/>
      </rPr>
      <t xml:space="preserve"> - расчет только по высоте</t>
    </r>
  </si>
  <si>
    <t xml:space="preserve">Жемчуг ВО  01, 04 </t>
  </si>
  <si>
    <r>
      <t xml:space="preserve">Лофт 01  - </t>
    </r>
    <r>
      <rPr>
        <i/>
        <sz val="12"/>
        <rFont val="Calibri"/>
        <family val="2"/>
        <charset val="204"/>
      </rPr>
      <t>расчет только по ширине</t>
    </r>
  </si>
  <si>
    <t>Плазма ВО  01</t>
  </si>
  <si>
    <r>
      <t xml:space="preserve">Сельва 01 - </t>
    </r>
    <r>
      <rPr>
        <i/>
        <sz val="12"/>
        <rFont val="Calibri"/>
        <family val="2"/>
        <charset val="204"/>
      </rPr>
      <t>расчет только по высоте</t>
    </r>
  </si>
  <si>
    <t xml:space="preserve">Ханой ВО 11, 29 </t>
  </si>
  <si>
    <t>Дали  01, 03</t>
  </si>
  <si>
    <t>Скрин NEW   Р 01, Р 02, Р 03</t>
  </si>
  <si>
    <r>
      <t xml:space="preserve">Ботаник Арт 01, 901 </t>
    </r>
    <r>
      <rPr>
        <i/>
        <sz val="12"/>
        <rFont val="Calibri"/>
        <family val="2"/>
        <charset val="204"/>
      </rPr>
      <t>- расчет только по высоте</t>
    </r>
  </si>
  <si>
    <r>
      <t xml:space="preserve">Ботаник Кантри 08, 29 </t>
    </r>
    <r>
      <rPr>
        <i/>
        <sz val="12"/>
        <rFont val="Calibri"/>
        <family val="2"/>
        <charset val="204"/>
      </rPr>
      <t>- расчет только по высоте</t>
    </r>
  </si>
  <si>
    <t>25</t>
  </si>
  <si>
    <r>
      <t>Ботаник Арт ВО 02</t>
    </r>
    <r>
      <rPr>
        <i/>
        <sz val="12"/>
        <rFont val="Calibri"/>
        <family val="2"/>
        <charset val="204"/>
      </rPr>
      <t xml:space="preserve"> - расчет только по высоте</t>
    </r>
  </si>
  <si>
    <t>Diamond (Корея)</t>
  </si>
  <si>
    <t>Linen (Китай)</t>
  </si>
  <si>
    <t>Savana (Корея)</t>
  </si>
  <si>
    <t>Shade (Корея)</t>
  </si>
  <si>
    <t>Torino (Корея)</t>
  </si>
  <si>
    <t>Bali (Корея)</t>
  </si>
  <si>
    <t>Dalin (Корея)</t>
  </si>
  <si>
    <t>Lavander (Корея)</t>
  </si>
  <si>
    <t>Wood (Корея)</t>
  </si>
  <si>
    <t>Barselona (Корея)</t>
  </si>
  <si>
    <t>Libra (Корея)</t>
  </si>
  <si>
    <t>Metalic (Корея)</t>
  </si>
  <si>
    <t>Elegant (Корея)</t>
  </si>
  <si>
    <t>Elsa BO (Корея)</t>
  </si>
  <si>
    <t>перламутр</t>
  </si>
  <si>
    <t xml:space="preserve">Розничный прайс-лист на готовые пластиковые горизонтальные жалюзи </t>
  </si>
  <si>
    <t>Размер</t>
  </si>
  <si>
    <t>40x160</t>
  </si>
  <si>
    <t>50x160</t>
  </si>
  <si>
    <t>60x160</t>
  </si>
  <si>
    <t>белый</t>
  </si>
  <si>
    <t>шт.</t>
  </si>
  <si>
    <t xml:space="preserve">ВНИМАНИЕ!!!! ПЕРЕД ЗАКАЗОМ НЕОБХОДИМО УТОЧНЯТЬ НАЛИЧИЕ !!! </t>
  </si>
  <si>
    <t>Ценовая категория тканей</t>
  </si>
  <si>
    <t>Название ткани</t>
  </si>
  <si>
    <t>Ценовая категория ткани</t>
  </si>
  <si>
    <t>Эко</t>
  </si>
  <si>
    <r>
      <rPr>
        <sz val="12"/>
        <color rgb="FFFF0000"/>
        <rFont val="Calibri"/>
        <family val="2"/>
        <charset val="204"/>
        <scheme val="minor"/>
      </rPr>
      <t xml:space="preserve">Корона , Зимние чары, Раджа, </t>
    </r>
    <r>
      <rPr>
        <sz val="12"/>
        <color theme="1"/>
        <rFont val="Calibri"/>
        <family val="2"/>
        <charset val="204"/>
        <scheme val="minor"/>
      </rPr>
      <t>Лен, Креп, Лайн, Краш</t>
    </r>
  </si>
  <si>
    <r>
      <rPr>
        <sz val="12"/>
        <color rgb="FFFF0000"/>
        <rFont val="Calibri"/>
        <family val="2"/>
        <charset val="204"/>
        <scheme val="minor"/>
      </rPr>
      <t xml:space="preserve">Сафари, </t>
    </r>
    <r>
      <rPr>
        <sz val="12"/>
        <color theme="1"/>
        <rFont val="Calibri"/>
        <family val="2"/>
        <charset val="204"/>
        <scheme val="minor"/>
      </rPr>
      <t>Лайн жемчуг, Престо, Опера, Жемчуг</t>
    </r>
  </si>
  <si>
    <t>Лен ВО, Луна ВО</t>
  </si>
  <si>
    <t xml:space="preserve">В  базовую цену изделия входит: ткань, карниз (белый или коричневый), крепление в штапик и любой цвет пластиковой комплектации. </t>
  </si>
  <si>
    <t>Доплата за цвет карниза:</t>
  </si>
  <si>
    <t>Дополнительное крепление:</t>
  </si>
  <si>
    <t xml:space="preserve">Кронштейн угловой Тип 2 </t>
  </si>
  <si>
    <t xml:space="preserve">Кронштейн накидной Тип 3 (Германия) </t>
  </si>
  <si>
    <t>Базовая цена изделия  выбирается по габаритным размерам изделия. Промежуточные размеры округляются в большую строну (51см=60см).</t>
  </si>
  <si>
    <t>Стоимость изделия = Базовая цена изделия + Доплата за цвет карниза + доплата (дополнительное крепление) + доплата за ручку управления.</t>
  </si>
  <si>
    <t>Ширина и высота изделий замеряется по стеклу + резинки.</t>
  </si>
  <si>
    <t>Крепление в штапик применяется при глубине штапика более 15мм</t>
  </si>
  <si>
    <t>Стоимость ручки управления. Применяется для высоко расположенных изделий.</t>
  </si>
  <si>
    <t>Длина</t>
  </si>
  <si>
    <t>Цена за комплект</t>
  </si>
  <si>
    <t>0,5 метра</t>
  </si>
  <si>
    <t>1 метр</t>
  </si>
  <si>
    <t>1,5 метра</t>
  </si>
  <si>
    <t>2 метра</t>
  </si>
  <si>
    <t>Минимальные и максимальные размеры изделия</t>
  </si>
  <si>
    <t>Система</t>
  </si>
  <si>
    <t>Минимальные размеры</t>
  </si>
  <si>
    <t>Максимальные размеры</t>
  </si>
  <si>
    <t>INTEGRA PLISSE</t>
  </si>
  <si>
    <t>Ширина 23 см
Высота 45 см</t>
  </si>
  <si>
    <t>Ширина 120 см
Высота 220 см</t>
  </si>
  <si>
    <t>Схема системы</t>
  </si>
  <si>
    <t>№ на схеме</t>
  </si>
  <si>
    <t>Таблица соответствия INTEGRA PLISSE</t>
  </si>
  <si>
    <t>Алюминиевый  Профиль 15 мм, цвет  в изделии может быть любой  (белый, коричневый, золотой дуб, серебряный)</t>
  </si>
  <si>
    <t>Цвет комплектации - белый</t>
  </si>
  <si>
    <t>Цвет комплектации - коричневый</t>
  </si>
  <si>
    <t>Цвет комплектации - серебрянный</t>
  </si>
  <si>
    <t>Заглушка профиля, белый</t>
  </si>
  <si>
    <t>Заглушка профиля, коричневый</t>
  </si>
  <si>
    <t>Заглушка профиля, серебряный</t>
  </si>
  <si>
    <t>Башмак шнура, белый</t>
  </si>
  <si>
    <t>Башмак шнура, коричневый</t>
  </si>
  <si>
    <t>Башмак шнура, серебряный</t>
  </si>
  <si>
    <t>Кронштейн угловой, белый</t>
  </si>
  <si>
    <t>Кронштейн угловой, коричневый</t>
  </si>
  <si>
    <t>Кронштейн угловой, серебряный</t>
  </si>
  <si>
    <t>Крышка кронштейна углового, белый</t>
  </si>
  <si>
    <t>Крышка кронштейна углового, коричневый</t>
  </si>
  <si>
    <t>Крышка кронштейна углового, серебряный</t>
  </si>
  <si>
    <t>Комплект защёлок, белый</t>
  </si>
  <si>
    <t>Комплект защёлок, коричневый</t>
  </si>
  <si>
    <t>Комплект защёлок, серебряный</t>
  </si>
  <si>
    <t>Крышка профиля, белый</t>
  </si>
  <si>
    <t>Крышка профиля, коричневый</t>
  </si>
  <si>
    <t>Крышка профиля, серебряный</t>
  </si>
  <si>
    <t>Ручка управления, белый</t>
  </si>
  <si>
    <t>Фиксатор ручки управления, белый</t>
  </si>
  <si>
    <t>Фиксатор ручки управления, коричневый</t>
  </si>
  <si>
    <t>Фиксатор ручки управления, серебряный</t>
  </si>
  <si>
    <t>15*</t>
  </si>
  <si>
    <t>Шнур 0,8 белый</t>
  </si>
  <si>
    <t>Шнур 0,8 коричневый</t>
  </si>
  <si>
    <t>Шнур 0,8 серебряный</t>
  </si>
  <si>
    <t>Кронштейн накидной, белый</t>
  </si>
  <si>
    <t>Кронштейн накидной, коричневый</t>
  </si>
  <si>
    <t>Кронштейн накидной, серебряный</t>
  </si>
  <si>
    <r>
      <rPr>
        <b/>
        <sz val="11"/>
        <color indexed="8"/>
        <rFont val="Calibri"/>
        <family val="2"/>
        <charset val="204"/>
        <scheme val="minor"/>
      </rPr>
      <t xml:space="preserve">*ЦВЕТ ШНУРОВ </t>
    </r>
    <r>
      <rPr>
        <sz val="11"/>
        <color indexed="8"/>
        <rFont val="Calibri"/>
        <family val="2"/>
        <charset val="204"/>
        <scheme val="minor"/>
      </rPr>
      <t>всегда соответствует цвету пластиковых комплектующих. Точный оттенок комплектующих и карнизов определяется по образцам.</t>
    </r>
  </si>
  <si>
    <t>Крепление системы</t>
  </si>
  <si>
    <t>Категория</t>
  </si>
  <si>
    <t>Высота, См.</t>
  </si>
  <si>
    <t>Цвет карниза Серебро + 200 руб. к базовой цене изделия.</t>
  </si>
  <si>
    <t>Цвет карниза Золотой дуб + 320 руб.к базовой цене изделия.</t>
  </si>
  <si>
    <t>(белый, коричневый, серебрянный) +350 руб./комплект (4шт.) к базовой цене изделия.</t>
  </si>
  <si>
    <t>Сахара 04</t>
  </si>
  <si>
    <t>Арти 33</t>
  </si>
  <si>
    <t>Респект 01, 03, 25, 28, 36</t>
  </si>
  <si>
    <t xml:space="preserve">Max высота изделия,                                                 см                        </t>
  </si>
  <si>
    <t>расчет по ширине</t>
  </si>
  <si>
    <t xml:space="preserve">расчет по высоте </t>
  </si>
  <si>
    <t xml:space="preserve"> -</t>
  </si>
  <si>
    <t>Респект DM  02 кремовый, 08 серый, 36 черный, 37 бирюзовый,                                                            42 лавандовый, 88 темно-серый, 027 мята,                                                                                                033 светло-розовый, 044 ваниль, 01 белый, 022 пудра,                             35 абрикос,  29 бежевый, 09 кофейный,                                                           94 синий,  11 коричневый - (16цветов)</t>
  </si>
  <si>
    <t>Жемчуг лайт  22 молочный,  11 капучино, 33 розовый</t>
  </si>
  <si>
    <r>
      <t>Золотая нить G-03, G-08 -</t>
    </r>
    <r>
      <rPr>
        <i/>
        <sz val="11"/>
        <rFont val="Calibri"/>
        <family val="2"/>
        <charset val="204"/>
      </rPr>
      <t xml:space="preserve"> расчет только по ширине</t>
    </r>
  </si>
  <si>
    <t xml:space="preserve">Лагуна 08, 29 </t>
  </si>
  <si>
    <t xml:space="preserve">Руан 02 кремовый,  29 бежевый  </t>
  </si>
  <si>
    <t>Реноме 02</t>
  </si>
  <si>
    <r>
      <t xml:space="preserve">Павлин 01, белый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</si>
  <si>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Пальмира 02 белый, 08 серый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</si>
  <si>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Столица 01 - </t>
    </r>
    <r>
      <rPr>
        <i/>
        <sz val="12"/>
        <rFont val="Calibri"/>
        <family val="2"/>
        <charset val="204"/>
        <scheme val="minor"/>
      </rPr>
      <t>расчет только по ширине</t>
    </r>
  </si>
  <si>
    <r>
      <t>Розалия 01</t>
    </r>
    <r>
      <rPr>
        <i/>
        <sz val="12"/>
        <rFont val="Calibri"/>
        <family val="2"/>
        <charset val="204"/>
        <scheme val="minor"/>
      </rPr>
      <t xml:space="preserve">  - расчет только по ширине</t>
    </r>
  </si>
  <si>
    <t xml:space="preserve">Барселона 01, белый </t>
  </si>
  <si>
    <t>Болгарская роза 01</t>
  </si>
  <si>
    <t xml:space="preserve">Бразилия 01, белый </t>
  </si>
  <si>
    <t xml:space="preserve">Галактика 01, белый </t>
  </si>
  <si>
    <t>Либерти  03</t>
  </si>
  <si>
    <t>Респект DM ВО</t>
  </si>
  <si>
    <t>01 белый, 08 темно-серый, 29 бежевый</t>
  </si>
  <si>
    <t>Фокус ВО 10</t>
  </si>
  <si>
    <t>Респект ВО 02</t>
  </si>
  <si>
    <r>
      <t xml:space="preserve">Романс ВО 04 -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</si>
  <si>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Сельва 01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</si>
  <si>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Шанхай </t>
    </r>
    <r>
      <rPr>
        <i/>
        <sz val="12"/>
        <rFont val="Calibri"/>
        <family val="2"/>
        <charset val="204"/>
        <scheme val="minor"/>
      </rPr>
      <t>-0</t>
    </r>
    <r>
      <rPr>
        <sz val="12"/>
        <rFont val="Calibri"/>
        <family val="2"/>
        <charset val="204"/>
        <scheme val="minor"/>
      </rPr>
      <t>5</t>
    </r>
    <r>
      <rPr>
        <i/>
        <sz val="12"/>
        <rFont val="Calibri"/>
        <family val="2"/>
        <charset val="204"/>
        <scheme val="minor"/>
      </rPr>
      <t xml:space="preserve"> расчет только по высоте</t>
    </r>
  </si>
  <si>
    <t>Эффект ВО 02</t>
  </si>
  <si>
    <t>Арабеска 01, 29, 50</t>
  </si>
  <si>
    <t>Орбита ВО 02, 29</t>
  </si>
  <si>
    <t xml:space="preserve">Скандинавия 01, 36, 901 </t>
  </si>
  <si>
    <r>
      <t>Касабланка 01, 08, 18, 088</t>
    </r>
    <r>
      <rPr>
        <i/>
        <sz val="12"/>
        <rFont val="Calibri"/>
        <family val="2"/>
        <charset val="204"/>
        <scheme val="minor"/>
      </rPr>
      <t xml:space="preserve"> - расчет только по высоте</t>
    </r>
  </si>
  <si>
    <r>
      <t xml:space="preserve">Раджа 11, 29, 99, 901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</si>
  <si>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Касабланка ВО 01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</si>
  <si>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t>--</t>
  </si>
  <si>
    <t>Квадро ВО 01  *</t>
  </si>
  <si>
    <t>Ханой ВО 11, 29 *</t>
  </si>
  <si>
    <t>Респект DM   02 кремовый, 08 серый, 36 черный, 37 бирюзовый,                                                            42 лавандовый, 88 темно-серый, 027 мята,                                                                                                033 светло-розовый, 044 ваниль, 01 белый, 022 пудра,                             35 абрикос,  29 бежевый, 09 кофейный,                                                           94 синий,  11 коричневый - (16цветов)</t>
  </si>
  <si>
    <t>Респект DM ВО   01 белый, 08 темно-серый, 29 бежевый</t>
  </si>
  <si>
    <t>Айс 01, 02, 03, 08, 10, 29</t>
  </si>
  <si>
    <t>Айс 22, 27</t>
  </si>
  <si>
    <t xml:space="preserve">Лен, бежевый </t>
  </si>
  <si>
    <t>Лен, св. бежевый</t>
  </si>
  <si>
    <r>
      <t xml:space="preserve">Сафари 033 </t>
    </r>
    <r>
      <rPr>
        <i/>
        <sz val="12"/>
        <rFont val="Calibri"/>
        <family val="2"/>
        <charset val="204"/>
      </rPr>
      <t>- расчет только по высоте</t>
    </r>
  </si>
  <si>
    <r>
      <t xml:space="preserve">Сафари 055 - </t>
    </r>
    <r>
      <rPr>
        <i/>
        <sz val="12"/>
        <rFont val="Calibri"/>
        <family val="2"/>
        <charset val="204"/>
      </rPr>
      <t>расчет только по высоте</t>
    </r>
  </si>
  <si>
    <r>
      <t xml:space="preserve">Триумф ВО 01, 02, </t>
    </r>
    <r>
      <rPr>
        <sz val="12"/>
        <rFont val="Calibri"/>
        <family val="2"/>
        <charset val="204"/>
      </rPr>
      <t xml:space="preserve">6544, 07, 09, 27, </t>
    </r>
  </si>
  <si>
    <t xml:space="preserve">Васаби ВО 02, 29  </t>
  </si>
  <si>
    <t>Либерти 03</t>
  </si>
  <si>
    <t xml:space="preserve">Мистерия ВО 01, 02, 08 </t>
  </si>
  <si>
    <t>Тэфи ВО 01, 02, 07, 08</t>
  </si>
  <si>
    <t>Фокус ВО  10</t>
  </si>
  <si>
    <t>Квадро ВО 01</t>
  </si>
  <si>
    <r>
      <t xml:space="preserve">Романс ВО 04 - </t>
    </r>
    <r>
      <rPr>
        <i/>
        <sz val="12"/>
        <rFont val="Calibri"/>
        <family val="2"/>
        <charset val="204"/>
      </rPr>
      <t>расчет только по высоте</t>
    </r>
  </si>
  <si>
    <r>
      <t xml:space="preserve">Шанхай 05 </t>
    </r>
    <r>
      <rPr>
        <i/>
        <sz val="11"/>
        <rFont val="Calibri"/>
        <family val="2"/>
        <charset val="204"/>
      </rPr>
      <t xml:space="preserve"> - расчет только по высоте</t>
    </r>
  </si>
  <si>
    <t>Эффект ВО  02</t>
  </si>
  <si>
    <t>Скандинавия 01, 36, 901</t>
  </si>
  <si>
    <r>
      <t xml:space="preserve">Касабланка 01, 08, 18, 088 </t>
    </r>
    <r>
      <rPr>
        <i/>
        <sz val="12"/>
        <rFont val="Calibri"/>
        <family val="2"/>
        <charset val="204"/>
        <scheme val="minor"/>
      </rPr>
      <t>- расчет только по высоте</t>
    </r>
  </si>
  <si>
    <r>
      <t xml:space="preserve">Раджа 11, 29, 99, 901 </t>
    </r>
    <r>
      <rPr>
        <i/>
        <sz val="12"/>
        <rFont val="Calibri"/>
        <family val="2"/>
        <charset val="204"/>
      </rPr>
      <t>- расчет только по высоте</t>
    </r>
  </si>
  <si>
    <t>300 х 180</t>
  </si>
  <si>
    <t>197 х 270</t>
  </si>
  <si>
    <t>198 х 270</t>
  </si>
  <si>
    <t>300 х 210</t>
  </si>
  <si>
    <t>227 х 270</t>
  </si>
  <si>
    <t>300 х 200</t>
  </si>
  <si>
    <t>217 х 270</t>
  </si>
  <si>
    <t>300 х 190</t>
  </si>
  <si>
    <t>207 х 270</t>
  </si>
  <si>
    <t>300 х 178</t>
  </si>
  <si>
    <t>195 х 270</t>
  </si>
  <si>
    <t>300 х 230</t>
  </si>
  <si>
    <t>247 х 270</t>
  </si>
  <si>
    <t>300 х 170</t>
  </si>
  <si>
    <t>300 х 220</t>
  </si>
  <si>
    <t>237 х 270</t>
  </si>
  <si>
    <t>300 х180</t>
  </si>
  <si>
    <t>300 х 175</t>
  </si>
  <si>
    <t>192 х 270</t>
  </si>
  <si>
    <t>300 х 219</t>
  </si>
  <si>
    <t>236 х 270</t>
  </si>
  <si>
    <t>187 х 270</t>
  </si>
  <si>
    <t>235 х 270</t>
  </si>
  <si>
    <t>Наименовани ткани</t>
  </si>
  <si>
    <r>
      <rPr>
        <sz val="12"/>
        <rFont val="Calibri"/>
        <family val="2"/>
        <charset val="204"/>
      </rPr>
      <t>Эко</t>
    </r>
    <r>
      <rPr>
        <sz val="11"/>
        <rFont val="Calibri"/>
        <family val="2"/>
        <charset val="204"/>
      </rPr>
      <t xml:space="preserve"> </t>
    </r>
    <r>
      <rPr>
        <sz val="12"/>
        <rFont val="Calibri"/>
        <family val="2"/>
        <charset val="204"/>
      </rPr>
      <t>01, 02, 07, 09, 27, 05, 088, 10, 11, 200, 28, 33, 955</t>
    </r>
  </si>
  <si>
    <r>
      <t xml:space="preserve">Павлин 01, белый </t>
    </r>
    <r>
      <rPr>
        <sz val="12"/>
        <rFont val="Calibri"/>
        <family val="2"/>
        <charset val="204"/>
        <scheme val="minor"/>
      </rPr>
      <t xml:space="preserve">- </t>
    </r>
    <r>
      <rPr>
        <i/>
        <sz val="12"/>
        <rFont val="Calibri"/>
        <family val="2"/>
        <charset val="204"/>
        <scheme val="minor"/>
      </rPr>
      <t>расчет только по высоте</t>
    </r>
  </si>
  <si>
    <r>
      <t xml:space="preserve">Пальмира 02 белый, 08 серый - </t>
    </r>
    <r>
      <rPr>
        <i/>
        <sz val="11"/>
        <rFont val="Calibri"/>
        <family val="2"/>
        <charset val="204"/>
        <scheme val="minor"/>
      </rPr>
      <t>расчет только по высоте</t>
    </r>
  </si>
  <si>
    <r>
      <t>Розалия 01</t>
    </r>
    <r>
      <rPr>
        <i/>
        <sz val="12"/>
        <rFont val="Calibri"/>
        <family val="2"/>
        <charset val="204"/>
        <scheme val="minor"/>
      </rPr>
      <t xml:space="preserve">  </t>
    </r>
    <r>
      <rPr>
        <b/>
        <i/>
        <sz val="12"/>
        <rFont val="Calibri"/>
        <family val="2"/>
        <charset val="204"/>
        <scheme val="minor"/>
      </rPr>
      <t>-</t>
    </r>
    <r>
      <rPr>
        <i/>
        <sz val="12"/>
        <rFont val="Calibri"/>
        <family val="2"/>
        <charset val="204"/>
        <scheme val="minor"/>
      </rPr>
      <t xml:space="preserve"> расчет только по ширине</t>
    </r>
  </si>
  <si>
    <t>Мах. возможные размеры изделий (см),                                 ширина х высота</t>
  </si>
  <si>
    <t>расчет по высоте</t>
  </si>
  <si>
    <t>Респект DM ВО  01 белый, 08 темно-серый, 29 бежевый</t>
  </si>
  <si>
    <t>Basic (Корея)</t>
  </si>
  <si>
    <t>Grand 19 (Китай)</t>
  </si>
  <si>
    <t>Harmony 02 (Китай)</t>
  </si>
  <si>
    <t>City 11, 13 (Китай)</t>
  </si>
  <si>
    <t>Trio 29 (Китай)</t>
  </si>
  <si>
    <t>Мах ширина изделия, см</t>
  </si>
  <si>
    <t>Мах высота изделия, см</t>
  </si>
  <si>
    <t>не используется</t>
  </si>
  <si>
    <t>При расчете цены изделия по высоте, применяется понижающий коэф. 0,8.</t>
  </si>
  <si>
    <t>При расчете цены изделия по высоте, где высота изделия меньше чем ширина - Коэффициент 0,8 не используется!</t>
  </si>
  <si>
    <t>( цена за 1м.п. x высота ( округляется в большую сторону) x 0,8)</t>
  </si>
  <si>
    <t>Внимание:  Расчет по высоте.</t>
  </si>
  <si>
    <r>
      <t xml:space="preserve">      - </t>
    </r>
    <r>
      <rPr>
        <b/>
        <i/>
        <sz val="10"/>
        <rFont val="Arial"/>
        <family val="2"/>
        <charset val="204"/>
      </rPr>
      <t xml:space="preserve">Серебро </t>
    </r>
    <r>
      <rPr>
        <i/>
        <sz val="10"/>
        <rFont val="Arial"/>
        <family val="2"/>
        <charset val="204"/>
      </rPr>
      <t>+ 77 р.за м/п</t>
    </r>
  </si>
  <si>
    <t xml:space="preserve">      - Светло- бежевый + 77 р.за м/п</t>
  </si>
  <si>
    <t xml:space="preserve">      - Темно- бежевый + 77 р.за м/п</t>
  </si>
  <si>
    <t xml:space="preserve">      -карнизы других цветов-  200 р. За изделие</t>
  </si>
  <si>
    <t xml:space="preserve">Сориса 27, 95- расчет только по высоте </t>
  </si>
  <si>
    <t xml:space="preserve">Сориса 27, 95-расчет только по высоте </t>
  </si>
  <si>
    <t>Сориса 27, 95 -расчет только по высоте</t>
  </si>
  <si>
    <t>РАСЧЕТ ТКАНИ ТОЛЬКО ПО ВЫСОТЕ!!!</t>
  </si>
  <si>
    <t>6) Цена изделий в цветах Светлый Дуб и Махагон= +50%  к стоимости изделия</t>
  </si>
  <si>
    <r>
      <t xml:space="preserve">Заказ жалюзи: тел. 8(4752) 703-200; адрес - проезд Монтажников 12;  E-mail для заказа: </t>
    </r>
    <r>
      <rPr>
        <u/>
        <sz val="12"/>
        <color theme="1"/>
        <rFont val="Calibri"/>
        <family val="2"/>
        <charset val="204"/>
        <scheme val="minor"/>
      </rPr>
      <t>zhaluziKL@yandex.ru</t>
    </r>
  </si>
  <si>
    <t>3) Срок изготовления рулонных штор Mini Зебра от (3 рабочих дней).</t>
  </si>
  <si>
    <t>4) Предоставляется гарантия на 6 месяца.</t>
  </si>
  <si>
    <t>2) Цена изделий на системе ZEBRA BOX в цветах Светлый дуб, Золотой дуб и Махагон =+50% к стоимости изделия</t>
  </si>
  <si>
    <t xml:space="preserve"> Заказ жалюзи: тел. 8(4752) 703-200; адрес - проезд Монтажников 12</t>
  </si>
  <si>
    <t>Заказ жалюзи: тел. 8(4752) 703-200; адрес - проезд Монтажников 12;  E-mail для заказа: zhaluziKL@yandex.ru</t>
  </si>
  <si>
    <r>
      <t xml:space="preserve">  1.</t>
    </r>
    <r>
      <rPr>
        <sz val="10"/>
        <rFont val="Arial"/>
        <family val="2"/>
        <charset val="204"/>
      </rPr>
      <t xml:space="preserve">  </t>
    </r>
    <r>
      <rPr>
        <i/>
        <sz val="10"/>
        <rFont val="Arial"/>
        <family val="2"/>
        <charset val="204"/>
      </rPr>
      <t>Срок изготовления вертикальных жалюзи от</t>
    </r>
    <r>
      <rPr>
        <b/>
        <sz val="10"/>
        <rFont val="Arial"/>
        <family val="2"/>
        <charset val="204"/>
      </rPr>
      <t xml:space="preserve"> (3 рабочих дней)</t>
    </r>
    <r>
      <rPr>
        <sz val="10"/>
        <rFont val="Arial"/>
        <family val="2"/>
        <charset val="204"/>
      </rPr>
      <t xml:space="preserve">.           </t>
    </r>
  </si>
  <si>
    <r>
      <t xml:space="preserve">  4.  </t>
    </r>
    <r>
      <rPr>
        <i/>
        <sz val="10"/>
        <rFont val="Arial"/>
        <family val="2"/>
        <charset val="204"/>
      </rPr>
      <t>Изготовление изделия из двух цветов рассчитывается средняя по цене ткани</t>
    </r>
    <r>
      <rPr>
        <b/>
        <sz val="10"/>
        <rFont val="Arial"/>
        <family val="2"/>
        <charset val="204"/>
      </rPr>
      <t xml:space="preserve"> +10%</t>
    </r>
    <r>
      <rPr>
        <sz val="10"/>
        <rFont val="Arial"/>
        <family val="2"/>
        <charset val="204"/>
      </rPr>
      <t>.</t>
    </r>
  </si>
  <si>
    <r>
      <t xml:space="preserve">  5.  </t>
    </r>
    <r>
      <rPr>
        <i/>
        <sz val="10"/>
        <rFont val="Arial"/>
        <family val="2"/>
        <charset val="204"/>
      </rPr>
      <t>Более двух цветов рассчитывается средняя по цене ткани</t>
    </r>
    <r>
      <rPr>
        <b/>
        <sz val="10"/>
        <rFont val="Arial"/>
        <family val="2"/>
        <charset val="204"/>
      </rPr>
      <t xml:space="preserve"> +20% </t>
    </r>
    <r>
      <rPr>
        <i/>
        <sz val="10"/>
        <rFont val="Arial"/>
        <family val="2"/>
        <charset val="204"/>
      </rPr>
      <t>за сложность.</t>
    </r>
  </si>
  <si>
    <r>
      <t xml:space="preserve">  6.  </t>
    </r>
    <r>
      <rPr>
        <i/>
        <sz val="10"/>
        <rFont val="Arial"/>
        <family val="2"/>
        <charset val="204"/>
      </rPr>
      <t>Стоимость ткани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(без карниза)  60%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от стоимости готового изделия.</t>
    </r>
  </si>
  <si>
    <r>
      <t xml:space="preserve">  7.  </t>
    </r>
    <r>
      <rPr>
        <i/>
        <sz val="10"/>
        <rFont val="Arial"/>
        <family val="2"/>
        <charset val="204"/>
      </rPr>
      <t>Кронштейн декоративного карниза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</t>
    </r>
  </si>
  <si>
    <t>18р.</t>
  </si>
  <si>
    <r>
      <t xml:space="preserve">  8.  </t>
    </r>
    <r>
      <rPr>
        <i/>
        <sz val="10"/>
        <rFont val="Arial"/>
        <family val="2"/>
        <charset val="204"/>
      </rPr>
      <t>Кронштейн стена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 </t>
    </r>
  </si>
  <si>
    <r>
      <t xml:space="preserve">  9.  </t>
    </r>
    <r>
      <rPr>
        <i/>
        <sz val="10"/>
        <rFont val="Arial"/>
        <family val="2"/>
        <charset val="204"/>
      </rPr>
      <t>Кронштейн потолок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</t>
    </r>
  </si>
  <si>
    <t>5р.</t>
  </si>
  <si>
    <r>
      <t xml:space="preserve">  10.  </t>
    </r>
    <r>
      <rPr>
        <i/>
        <sz val="10"/>
        <rFont val="Arial"/>
        <family val="2"/>
        <charset val="204"/>
      </rPr>
      <t>Кронштейн амстронг1шт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</t>
    </r>
  </si>
  <si>
    <t>20р.</t>
  </si>
  <si>
    <r>
      <t xml:space="preserve">  11.  </t>
    </r>
    <r>
      <rPr>
        <i/>
        <sz val="10"/>
        <rFont val="Arial"/>
        <family val="2"/>
        <charset val="204"/>
      </rPr>
      <t>Удлинитель стенового кронштейна</t>
    </r>
    <r>
      <rPr>
        <sz val="10"/>
        <rFont val="Arial"/>
        <family val="2"/>
        <charset val="204"/>
      </rPr>
      <t xml:space="preserve"> </t>
    </r>
    <r>
      <rPr>
        <i/>
        <sz val="10"/>
        <rFont val="Arial"/>
        <family val="2"/>
        <charset val="204"/>
      </rPr>
      <t>1шт</t>
    </r>
    <r>
      <rPr>
        <sz val="10"/>
        <rFont val="Arial"/>
        <family val="2"/>
        <charset val="204"/>
      </rPr>
      <t xml:space="preserve"> </t>
    </r>
  </si>
  <si>
    <r>
      <t xml:space="preserve">  12.  </t>
    </r>
    <r>
      <rPr>
        <i/>
        <sz val="10"/>
        <rFont val="Arial"/>
        <family val="2"/>
        <charset val="204"/>
      </rPr>
      <t>Предоставляется гарантия на 3 месяца.</t>
    </r>
  </si>
  <si>
    <r>
      <t xml:space="preserve">  13. </t>
    </r>
    <r>
      <rPr>
        <i/>
        <sz val="10"/>
        <rFont val="Arial"/>
        <family val="2"/>
        <charset val="204"/>
      </rPr>
      <t xml:space="preserve"> При увеличении указанных лимитов гарантия на изделие не распространяется.</t>
    </r>
  </si>
  <si>
    <r>
      <t xml:space="preserve">  9.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</t>
    </r>
  </si>
  <si>
    <t xml:space="preserve">       Фотопечать с белым цветом-  2250 за 1 м2</t>
  </si>
  <si>
    <t xml:space="preserve"> (минимальная сумма заказа 500 р.)</t>
  </si>
  <si>
    <t xml:space="preserve">   (минимальная сумма заказа 900 р.)</t>
  </si>
  <si>
    <r>
      <t xml:space="preserve">  14.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 (минимальная сумма заказа 500 р.)</t>
    </r>
  </si>
  <si>
    <t xml:space="preserve">       Фотопечать с белым цветом-  2250 за 1 м2   (минимальная сумма заказа 900 р.)</t>
  </si>
  <si>
    <r>
      <t xml:space="preserve"> 4)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</si>
  <si>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t xml:space="preserve">       Фотопечать с белым цветом-  2250 за 1 м2  (минимальная сумма заказа 900 р.)</t>
  </si>
  <si>
    <r>
      <t xml:space="preserve"> 7)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</si>
  <si>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r>
      <t xml:space="preserve">7)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</si>
  <si>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r>
      <t xml:space="preserve">     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 xml:space="preserve">2  </t>
    </r>
    <r>
      <rPr>
        <sz val="8"/>
        <rFont val="Arial"/>
        <family val="2"/>
        <charset val="204"/>
      </rPr>
      <t xml:space="preserve"> (минимальная сумма заказа 500 р.)</t>
    </r>
  </si>
  <si>
    <r>
      <t xml:space="preserve">     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(минимальная сумма заказа 500 р.)</t>
    </r>
  </si>
  <si>
    <r>
      <t xml:space="preserve">     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 (минимальная сумма заказа 500 р.)</t>
    </r>
  </si>
  <si>
    <r>
      <t xml:space="preserve">      Фотопечать без белого цвета- 1600 за 1 </t>
    </r>
    <r>
      <rPr>
        <b/>
        <sz val="11"/>
        <rFont val="Arial"/>
        <family val="2"/>
        <charset val="204"/>
      </rPr>
      <t>м</t>
    </r>
    <r>
      <rPr>
        <b/>
        <sz val="8"/>
        <rFont val="Arial"/>
        <family val="2"/>
        <charset val="204"/>
      </rPr>
      <t>2   (минимальная сумма заказа 500 р.)</t>
    </r>
  </si>
  <si>
    <t xml:space="preserve">       Фотопечать с белым цветом-  2250 за 1 м2    (минимальная сумма заказа 900 р.)</t>
  </si>
  <si>
    <t>(белый, коричневый, серебрянный)  + 1300 руб./комплект  (4шт.) к базовой цене изделия.</t>
  </si>
  <si>
    <t>259 руб</t>
  </si>
  <si>
    <t>300 руб</t>
  </si>
  <si>
    <t>350 руб</t>
  </si>
  <si>
    <t>390 руб</t>
  </si>
  <si>
    <t>комплект 
за 1 м.п.</t>
  </si>
  <si>
    <t xml:space="preserve">Блок управления усиленный 1:3,5/8кг  </t>
  </si>
  <si>
    <t xml:space="preserve">Отвес шторы          </t>
  </si>
  <si>
    <t xml:space="preserve">Подъемные блоки со шнуром </t>
  </si>
  <si>
    <t xml:space="preserve">Стопорные кольца    </t>
  </si>
  <si>
    <t xml:space="preserve">Фиберглассовые вставки   </t>
  </si>
  <si>
    <t>Нименование</t>
  </si>
  <si>
    <t>Единица измерения</t>
  </si>
  <si>
    <t>Цена, руб</t>
  </si>
  <si>
    <t>Для расчета стоимости изделия введите его размеры</t>
  </si>
  <si>
    <r>
      <t xml:space="preserve">Ширина изделия </t>
    </r>
    <r>
      <rPr>
        <b/>
        <sz val="11"/>
        <color theme="1"/>
        <rFont val="Calibri"/>
        <family val="2"/>
        <charset val="204"/>
        <scheme val="minor"/>
      </rPr>
      <t xml:space="preserve"> см</t>
    </r>
  </si>
  <si>
    <r>
      <t>Высота изделия</t>
    </r>
    <r>
      <rPr>
        <b/>
        <sz val="11"/>
        <color theme="1"/>
        <rFont val="Calibri"/>
        <family val="2"/>
        <charset val="204"/>
        <scheme val="minor"/>
      </rPr>
      <t xml:space="preserve"> см</t>
    </r>
  </si>
  <si>
    <r>
      <t xml:space="preserve">ЦЕНА вашего изделия: </t>
    </r>
    <r>
      <rPr>
        <b/>
        <sz val="16"/>
        <color theme="1"/>
        <rFont val="Calibri"/>
        <family val="2"/>
        <charset val="204"/>
        <scheme val="minor"/>
      </rPr>
      <t/>
    </r>
  </si>
  <si>
    <t>Подъемные  блоки   устанавливаются с интервалом не более 50 см.</t>
  </si>
  <si>
    <t>Ширина 30 см
Высота   60 см</t>
  </si>
  <si>
    <t>Ширина 185 см
Высота   300 см</t>
  </si>
  <si>
    <t>Комплект Карниза  включает в себя:</t>
  </si>
  <si>
    <t>Профиль + поворотный  стержень</t>
  </si>
  <si>
    <t xml:space="preserve">Цепь управления    </t>
  </si>
  <si>
    <t xml:space="preserve">Кронштейны универсальные </t>
  </si>
  <si>
    <t>цена, руб.</t>
  </si>
  <si>
    <r>
      <t xml:space="preserve">РАСЧЕТ ЦЕНЫ ИЗДЕЛИЯ =  (Цена комплекта Карниз без ткани </t>
    </r>
    <r>
      <rPr>
        <b/>
        <sz val="14"/>
        <color theme="9" tint="-0.249977111117893"/>
        <rFont val="Calibri"/>
        <family val="2"/>
        <charset val="204"/>
        <scheme val="minor"/>
      </rPr>
      <t>х</t>
    </r>
    <r>
      <rPr>
        <b/>
        <sz val="14"/>
        <color theme="1"/>
        <rFont val="Calibri"/>
        <family val="2"/>
        <charset val="204"/>
        <scheme val="minor"/>
      </rPr>
      <t xml:space="preserve"> ШИРИНУ) </t>
    </r>
    <r>
      <rPr>
        <b/>
        <sz val="14"/>
        <color theme="9" tint="-0.249977111117893"/>
        <rFont val="Calibri"/>
        <family val="2"/>
        <charset val="204"/>
        <scheme val="minor"/>
      </rPr>
      <t>+</t>
    </r>
    <r>
      <rPr>
        <b/>
        <sz val="14"/>
        <color theme="1"/>
        <rFont val="Calibri"/>
        <family val="2"/>
        <charset val="204"/>
        <scheme val="minor"/>
      </rPr>
      <t xml:space="preserve"> (ЦЕНА ткани х ВЫСОТУ)  </t>
    </r>
  </si>
  <si>
    <t xml:space="preserve"> Стоимость ткани, руб.</t>
  </si>
  <si>
    <t>Комплектующие</t>
  </si>
  <si>
    <t>Колличество</t>
  </si>
  <si>
    <t>ед. измер.</t>
  </si>
  <si>
    <t>стоимость, руб.</t>
  </si>
  <si>
    <t xml:space="preserve">Карниз </t>
  </si>
  <si>
    <t>м.п</t>
  </si>
  <si>
    <t>подьемный блок</t>
  </si>
  <si>
    <t>Вставка</t>
  </si>
  <si>
    <t>м.п.</t>
  </si>
  <si>
    <t xml:space="preserve">Параметры карниза </t>
  </si>
  <si>
    <t>Размер карниза, см</t>
  </si>
  <si>
    <t>колличество подьемных блоков</t>
  </si>
  <si>
    <t xml:space="preserve">колличество вставок </t>
  </si>
  <si>
    <t>Стоимость карниза</t>
  </si>
  <si>
    <t>Количество подъемных механизмов рассчитывается отдельно из рекомендуемого расчета 1 подъ-</t>
  </si>
  <si>
    <t>емный механизм на 30 см карниза или исходя из индивидуального замысла дизайнера.</t>
  </si>
  <si>
    <t>Количество вставок для удержания ровных горизонтальных складок римской шторы также рассчи-</t>
  </si>
  <si>
    <t>тывается отдельно, исходя из рекомендованного к расчету шага вставки - 20-35 см или из индиви-</t>
  </si>
  <si>
    <t xml:space="preserve">дуального замысла дизайнера. Длина каждой вставки равна ширине карниза. </t>
  </si>
  <si>
    <t>Количество колец для фиксации вставок на полотне римской шторы рассчитывается по формуле:</t>
  </si>
  <si>
    <t>(количество подъемных блоков) х (количество вставок).</t>
  </si>
  <si>
    <t>Фиберглассовая вставка  устанавливается  через каждые  25-35 см. по  высоте изделия.</t>
  </si>
  <si>
    <t>Блекаут Лён. Рогожка Эшли</t>
  </si>
  <si>
    <t>Светло- Синий</t>
  </si>
  <si>
    <t>Канвас велюр Роксан</t>
  </si>
  <si>
    <t>Бежевый</t>
  </si>
  <si>
    <t>Канвас бернас</t>
  </si>
  <si>
    <t>Серая глина</t>
  </si>
  <si>
    <t>Коричневый</t>
  </si>
  <si>
    <t>Имитация Льна аида</t>
  </si>
  <si>
    <t>горчичный</t>
  </si>
  <si>
    <t>Серо- коричневый</t>
  </si>
  <si>
    <t>винтаж</t>
  </si>
  <si>
    <t>лабиринт</t>
  </si>
  <si>
    <t>Лилии</t>
  </si>
  <si>
    <t>прованс</t>
  </si>
  <si>
    <t>сакура</t>
  </si>
  <si>
    <t>ива</t>
  </si>
  <si>
    <t>ренесанс</t>
  </si>
  <si>
    <t>осень</t>
  </si>
  <si>
    <t>шиповник</t>
  </si>
  <si>
    <t>геометрия</t>
  </si>
  <si>
    <t>лоза</t>
  </si>
  <si>
    <t>чайная роза</t>
  </si>
  <si>
    <t>айва</t>
  </si>
  <si>
    <t>весна  черно- белый</t>
  </si>
  <si>
    <t>3d узор светлый</t>
  </si>
  <si>
    <t>3d узор темный</t>
  </si>
  <si>
    <t>версаль темный</t>
  </si>
  <si>
    <t>flowers 01</t>
  </si>
  <si>
    <t>розы 01</t>
  </si>
  <si>
    <t>лувр  темный</t>
  </si>
  <si>
    <t>лувр  светлый</t>
  </si>
  <si>
    <t>абстракция 01</t>
  </si>
  <si>
    <t>абстракция  02</t>
  </si>
  <si>
    <t>301 х 220</t>
  </si>
  <si>
    <t>238 х 270</t>
  </si>
  <si>
    <t>302 х 220</t>
  </si>
  <si>
    <t>239 х 270</t>
  </si>
  <si>
    <t>303 х 220</t>
  </si>
  <si>
    <t>240 х 270</t>
  </si>
  <si>
    <t>304 х 220</t>
  </si>
  <si>
    <t>241 х 270</t>
  </si>
  <si>
    <t>305 х 220</t>
  </si>
  <si>
    <t>242 х 270</t>
  </si>
  <si>
    <t>306 х 220</t>
  </si>
  <si>
    <t>243 х 270</t>
  </si>
  <si>
    <t>307 х 220</t>
  </si>
  <si>
    <t>244 х 270</t>
  </si>
  <si>
    <t>308 х 220</t>
  </si>
  <si>
    <t>245 х 270</t>
  </si>
  <si>
    <t>309 х 220</t>
  </si>
  <si>
    <t>246 х 270</t>
  </si>
  <si>
    <t>310 х 220</t>
  </si>
  <si>
    <t>311 х 220</t>
  </si>
  <si>
    <t>248 х 270</t>
  </si>
  <si>
    <t>312 х 220</t>
  </si>
  <si>
    <t>249 х 270</t>
  </si>
  <si>
    <t>313 х 220</t>
  </si>
  <si>
    <t>250 х 270</t>
  </si>
  <si>
    <t>314 х 220</t>
  </si>
  <si>
    <t>251 х 270</t>
  </si>
  <si>
    <t>315 х 220</t>
  </si>
  <si>
    <t>252 х 270</t>
  </si>
  <si>
    <t>316 х 220</t>
  </si>
  <si>
    <t>253 х 270</t>
  </si>
  <si>
    <t>317 х 220</t>
  </si>
  <si>
    <t>254 х 270</t>
  </si>
  <si>
    <t>318 х 220</t>
  </si>
  <si>
    <t>255 х 270</t>
  </si>
  <si>
    <t>319 х 220</t>
  </si>
  <si>
    <t>256 х 270</t>
  </si>
  <si>
    <t>320 х 220</t>
  </si>
  <si>
    <t>257 х 270</t>
  </si>
  <si>
    <t>321 х 220</t>
  </si>
  <si>
    <t>258 х 270</t>
  </si>
  <si>
    <t>322 х 220</t>
  </si>
  <si>
    <t>259 х 270</t>
  </si>
  <si>
    <t>323 х 220</t>
  </si>
  <si>
    <t>260 х 270</t>
  </si>
  <si>
    <t>Заказ жалюзи: тел. 8(4752) 703-200; адрес - проезд Монтажников 12;  E-mail для заказа: kl.zhaluzi@yandex.ru</t>
  </si>
  <si>
    <t>Авиньон 02, кремовый</t>
  </si>
  <si>
    <t>Авиньон 29, бежевый</t>
  </si>
  <si>
    <t>Айс New 01, белый</t>
  </si>
  <si>
    <t>Айс New 02, кремовый</t>
  </si>
  <si>
    <t>Айс New 03, желтый</t>
  </si>
  <si>
    <t>Айс New 04, пудра</t>
  </si>
  <si>
    <t>Айс New 08, серый</t>
  </si>
  <si>
    <t>Айс New 100, дымчатый</t>
  </si>
  <si>
    <t>Айс New 11, шоколад</t>
  </si>
  <si>
    <t>Айс New 27, салатовый</t>
  </si>
  <si>
    <t>Айс New 29, бежевый</t>
  </si>
  <si>
    <t>Айс New 30, коричневый</t>
  </si>
  <si>
    <t>Айс New 32, песочный</t>
  </si>
  <si>
    <t>Айс New 36, черный</t>
  </si>
  <si>
    <t>Айс New 92, кирпичный</t>
  </si>
  <si>
    <t>Айс New 95, оранжевый</t>
  </si>
  <si>
    <t>Айс New 97, сиреневый</t>
  </si>
  <si>
    <t>Асенас А33, желтый</t>
  </si>
  <si>
    <t>Асенас М 30, белый</t>
  </si>
  <si>
    <t>Асенас М32, бежевый</t>
  </si>
  <si>
    <t>Африка 02</t>
  </si>
  <si>
    <t>Африка 11</t>
  </si>
  <si>
    <t>Африка 29</t>
  </si>
  <si>
    <t>Блюз 06, сиреневый</t>
  </si>
  <si>
    <t>Блюз 08, серый</t>
  </si>
  <si>
    <t>Блюз 10, голубой</t>
  </si>
  <si>
    <t>Блюз 100, св.голубой</t>
  </si>
  <si>
    <t>Блюз 21, белый</t>
  </si>
  <si>
    <t>Блюз 26, персик</t>
  </si>
  <si>
    <t>Блюз 29, темно-бежевый</t>
  </si>
  <si>
    <t>Блюз 30, шоколад</t>
  </si>
  <si>
    <t>Блюз 33, розовый</t>
  </si>
  <si>
    <t>Блюз 35, абрикос</t>
  </si>
  <si>
    <t>Блюз 37, бирюза</t>
  </si>
  <si>
    <t>Блюз 93, зеленый</t>
  </si>
  <si>
    <t>Блюз 95, оранжевый</t>
  </si>
  <si>
    <t>Блюз 99, апельсин</t>
  </si>
  <si>
    <t>Бриз 01, белый</t>
  </si>
  <si>
    <t>Бриз 04, персик</t>
  </si>
  <si>
    <t>Бриз 29, бежевый</t>
  </si>
  <si>
    <t>Бриз 31, венге</t>
  </si>
  <si>
    <t>Венеция 01, белый</t>
  </si>
  <si>
    <t>Венеция 03, розовый</t>
  </si>
  <si>
    <t>Венеция 04, персиковый</t>
  </si>
  <si>
    <t>Венеция 05, желтый</t>
  </si>
  <si>
    <t>Венеция 08, серый</t>
  </si>
  <si>
    <t>Венеция 09, кофейный</t>
  </si>
  <si>
    <t>Венеция 12, зеленый</t>
  </si>
  <si>
    <t>Венеция 24, голубой</t>
  </si>
  <si>
    <t>Венеция 26, салатовый</t>
  </si>
  <si>
    <t>Венеция BO 01, белый</t>
  </si>
  <si>
    <t>Венеция ВО 05, желтый</t>
  </si>
  <si>
    <t>Венеция СС07, бежевый</t>
  </si>
  <si>
    <t>Венеция СС14, малахит</t>
  </si>
  <si>
    <t>Дейли 01, белый</t>
  </si>
  <si>
    <t>Дейли 08, серый</t>
  </si>
  <si>
    <t>Дейли 11, капучино</t>
  </si>
  <si>
    <t>Дейли 29, бежевый</t>
  </si>
  <si>
    <t>Дождь 01, белый</t>
  </si>
  <si>
    <t>Дождь 03, желтый</t>
  </si>
  <si>
    <t>Дождь 04, персик</t>
  </si>
  <si>
    <t>Дождь 10, голубой</t>
  </si>
  <si>
    <t>Дождь 27, салатовый</t>
  </si>
  <si>
    <t>Дубаи 01</t>
  </si>
  <si>
    <t>Дубаи 28</t>
  </si>
  <si>
    <t>Дубаи 29</t>
  </si>
  <si>
    <t>Ирис 21, белый</t>
  </si>
  <si>
    <t>Ирис 22, слоновая кость</t>
  </si>
  <si>
    <t>Ирис 23, кремовый</t>
  </si>
  <si>
    <t>Ирис 24, салатовый</t>
  </si>
  <si>
    <t>Ирис 25, серый</t>
  </si>
  <si>
    <t>Ирис 26, голубой</t>
  </si>
  <si>
    <t>Ирис 27, персик</t>
  </si>
  <si>
    <t>Ирис 29, бордо</t>
  </si>
  <si>
    <t>Ирис 30, синий</t>
  </si>
  <si>
    <t>Итака 01, белый</t>
  </si>
  <si>
    <t>Итака 02, кремовый</t>
  </si>
  <si>
    <t>Итака 11, коричневый</t>
  </si>
  <si>
    <t>Итака 29, бежевый</t>
  </si>
  <si>
    <t>Карнавал 192</t>
  </si>
  <si>
    <t>Карнавал 201</t>
  </si>
  <si>
    <t>Карнавал 202</t>
  </si>
  <si>
    <t>Кельн 01, белый</t>
  </si>
  <si>
    <t>Кельн 02, ваниль</t>
  </si>
  <si>
    <t>Кельн 04, персик</t>
  </si>
  <si>
    <t>Кения 01, белый</t>
  </si>
  <si>
    <t>Кения 02, кремовый</t>
  </si>
  <si>
    <t>Кения 04, персик</t>
  </si>
  <si>
    <t>Кения 29, бежевый</t>
  </si>
  <si>
    <t>Кения 33, розовый</t>
  </si>
  <si>
    <t>Лайн 01, белый</t>
  </si>
  <si>
    <t>Лайн 02, кремовый</t>
  </si>
  <si>
    <t>Лайн 27, салатовый</t>
  </si>
  <si>
    <t>Лайн 35, абрикос</t>
  </si>
  <si>
    <t>Лайн 01, белый New</t>
  </si>
  <si>
    <t>Лайн 02, кремовый New</t>
  </si>
  <si>
    <t>Лайн 04, персик New</t>
  </si>
  <si>
    <t>Лайн 06, сиреневый New</t>
  </si>
  <si>
    <t>Лайн 08, серый New</t>
  </si>
  <si>
    <t>Лайн 10, голубой New</t>
  </si>
  <si>
    <t>Лайн 11, морковный New</t>
  </si>
  <si>
    <t>Лайн 15, желтый New</t>
  </si>
  <si>
    <t>Лайн 19, бордо New</t>
  </si>
  <si>
    <t>Лайн 200, малиновый New</t>
  </si>
  <si>
    <t>Лайн 26, малахит New</t>
  </si>
  <si>
    <t>Лайн 27, салатовый New</t>
  </si>
  <si>
    <t>Лайн 28, фисташковый New</t>
  </si>
  <si>
    <t>Лайн 29, бежевый New</t>
  </si>
  <si>
    <t>Лайн 30, какао New</t>
  </si>
  <si>
    <t>Лайн 32, т.бежевый New</t>
  </si>
  <si>
    <t>Лайн 33, розовый New</t>
  </si>
  <si>
    <t>Лайн 35, абрикос New</t>
  </si>
  <si>
    <t>Лайн 37, бирюза New</t>
  </si>
  <si>
    <t>Лайн 91, лимонный New</t>
  </si>
  <si>
    <t>Лайн 94, синий New</t>
  </si>
  <si>
    <t>Лайн 95, оранжевый New</t>
  </si>
  <si>
    <t>Лен 29, бежевый</t>
  </si>
  <si>
    <t>Магнолия New 02, ваниль</t>
  </si>
  <si>
    <t>Магнолия New 29, бежевый</t>
  </si>
  <si>
    <t>Магнолия New, 01 белый</t>
  </si>
  <si>
    <t>Магнолия New, 04 розовый</t>
  </si>
  <si>
    <t>Магнолия New, 05 голубой</t>
  </si>
  <si>
    <t>Магнолия New, 06 серый</t>
  </si>
  <si>
    <t>Магнолия New, 07 салатовый</t>
  </si>
  <si>
    <t>Магнолия New, 08 персик</t>
  </si>
  <si>
    <t>Маран 01, белый</t>
  </si>
  <si>
    <t>Маран 02, кремовый</t>
  </si>
  <si>
    <t>Маран 04, персик</t>
  </si>
  <si>
    <t>Милано 01, белый</t>
  </si>
  <si>
    <t>Милано 02, кремовый</t>
  </si>
  <si>
    <t>Милано 04, персик</t>
  </si>
  <si>
    <t>Милано 08, серый</t>
  </si>
  <si>
    <t>Милано 29, бежевый</t>
  </si>
  <si>
    <t>Мираж 01</t>
  </si>
  <si>
    <t>Мираж 02</t>
  </si>
  <si>
    <t>Мираж 29</t>
  </si>
  <si>
    <t>Мираж 35</t>
  </si>
  <si>
    <t>Мистерия 01, белый</t>
  </si>
  <si>
    <t>Мистерия 03, желтый</t>
  </si>
  <si>
    <t>Мистерия 04, персик</t>
  </si>
  <si>
    <t>Мистерия 08, серый</t>
  </si>
  <si>
    <t>Мистерия 10, голубой</t>
  </si>
  <si>
    <t>Мистерия 19, бордо</t>
  </si>
  <si>
    <t>Мистерия 27, салатовый</t>
  </si>
  <si>
    <t>Мистерия 33, розовый</t>
  </si>
  <si>
    <t>Мистерия 35, абрикос</t>
  </si>
  <si>
    <t>Мистерия 36, черный</t>
  </si>
  <si>
    <t>Мистерия 95, оранжевый</t>
  </si>
  <si>
    <t>Мистерия 97, фиолетовый</t>
  </si>
  <si>
    <t>Париж 31, темно-бежевый</t>
  </si>
  <si>
    <t>Регал 01, белый</t>
  </si>
  <si>
    <t>Регал 02, кремовый</t>
  </si>
  <si>
    <t>Регал 08, серый</t>
  </si>
  <si>
    <t>Регал 29, бежевый</t>
  </si>
  <si>
    <t>Регал 35, абрикос</t>
  </si>
  <si>
    <t>Регал 87, персик</t>
  </si>
  <si>
    <t>Рио 01, белый</t>
  </si>
  <si>
    <t>Рио 02, кремовый</t>
  </si>
  <si>
    <t>Рио 04, персик</t>
  </si>
  <si>
    <t>Рио 29, темно-бежевый</t>
  </si>
  <si>
    <t>Рио 30, шоколад</t>
  </si>
  <si>
    <t>Сафари 33</t>
  </si>
  <si>
    <t>Сафари 55</t>
  </si>
  <si>
    <t>Скрин 012</t>
  </si>
  <si>
    <t>Скрин 013</t>
  </si>
  <si>
    <t>Скрин 016</t>
  </si>
  <si>
    <t>Скрин 911</t>
  </si>
  <si>
    <t>Скрин 913</t>
  </si>
  <si>
    <t>Техно ВО NEW 08, серый</t>
  </si>
  <si>
    <t>Техно ВО NEW 22, слоновая кость</t>
  </si>
  <si>
    <t>Техно ВО NEW 29, бежевый</t>
  </si>
  <si>
    <t>Техно ВО NEW 901, серебро</t>
  </si>
  <si>
    <t>Фокус 01, белый</t>
  </si>
  <si>
    <t>Фокус 02, ваниль</t>
  </si>
  <si>
    <t>Фокус 04, персик</t>
  </si>
  <si>
    <t>Фокус 08, серый</t>
  </si>
  <si>
    <t>Фокус 11, капучино</t>
  </si>
  <si>
    <t>Фокус 28, оливковый</t>
  </si>
  <si>
    <t>Фокус 92, терракот</t>
  </si>
  <si>
    <t>Фокус ВО 01, белый</t>
  </si>
  <si>
    <t>Фокус ВО 08, серый</t>
  </si>
  <si>
    <t>Фокус ВО 29, бежевый</t>
  </si>
  <si>
    <t>Ханой 01, белый</t>
  </si>
  <si>
    <t>Ханой 02, кремовый</t>
  </si>
  <si>
    <t>Ханой 30, коричневый</t>
  </si>
  <si>
    <t>Ханой 31, венге</t>
  </si>
  <si>
    <t>Шанхай 036</t>
  </si>
  <si>
    <t>Шанхай 822</t>
  </si>
  <si>
    <t>Эдем 29, бежевый</t>
  </si>
  <si>
    <t>Эдинбург 01, белый</t>
  </si>
  <si>
    <t>Эдинбург 02, кремовый</t>
  </si>
  <si>
    <t>ед.измер.</t>
  </si>
  <si>
    <t xml:space="preserve">                                                Гарантийные   размеры</t>
  </si>
  <si>
    <t>0,65x1,60</t>
  </si>
  <si>
    <t>0,6x1,60</t>
  </si>
  <si>
    <t>0,5x1,60</t>
  </si>
  <si>
    <t>Цена</t>
  </si>
  <si>
    <t>0,45x1,60</t>
  </si>
  <si>
    <t>0,55x1,60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</si>
</sst>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"/>
    <numFmt numFmtId="165" formatCode="mm/dd/yy"/>
    <numFmt numFmtId="166" formatCode="#,##0.00&quot;р.&quot;"/>
  </numFmts>
  <fonts count="7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2"/>
      <name val="Calibri"/>
      <family val="2"/>
      <charset val="204"/>
    </font>
    <font>
      <i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name val="Arial Cyr"/>
      <charset val="204"/>
    </font>
    <font>
      <b/>
      <sz val="16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i/>
      <sz val="11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i/>
      <sz val="11"/>
      <name val="Arial Cyr"/>
      <charset val="204"/>
    </font>
    <font>
      <b/>
      <u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Arial Cyr"/>
      <charset val="204"/>
    </font>
    <font>
      <b/>
      <i/>
      <u/>
      <sz val="10"/>
      <name val="Arial"/>
      <family val="2"/>
      <charset val="204"/>
    </font>
    <font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u/>
      <sz val="1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0"/>
      <name val="Arial"/>
      <family val="2"/>
      <charset val="204"/>
    </font>
    <font>
      <b/>
      <i/>
      <sz val="1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2"/>
      <color indexed="8"/>
      <name val="Calibri"/>
      <family val="2"/>
      <charset val="204"/>
    </font>
    <font>
      <b/>
      <u/>
      <sz val="14"/>
      <color theme="1"/>
      <name val="Calibri"/>
      <family val="2"/>
      <charset val="204"/>
      <scheme val="minor"/>
    </font>
    <font>
      <u/>
      <sz val="12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sz val="12"/>
      <color theme="9" tint="-0.249977111117893"/>
      <name val="Calibri"/>
      <family val="2"/>
      <charset val="204"/>
      <scheme val="minor"/>
    </font>
    <font>
      <i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6"/>
      <color theme="9" tint="-0.249977111117893"/>
      <name val="Calibri"/>
      <family val="2"/>
      <charset val="204"/>
      <scheme val="minor"/>
    </font>
    <font>
      <b/>
      <sz val="11"/>
      <color theme="9" tint="-0.24997711111789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b/>
      <u/>
      <sz val="9"/>
      <name val="Arial"/>
      <family val="2"/>
      <charset val="204"/>
    </font>
    <font>
      <sz val="8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11"/>
      <color theme="0"/>
      <name val="Calibri"/>
      <family val="2"/>
      <charset val="204"/>
      <scheme val="minor"/>
    </font>
    <font>
      <b/>
      <sz val="14"/>
      <color theme="9" tint="-0.249977111117893"/>
      <name val="Calibri"/>
      <family val="2"/>
      <charset val="204"/>
      <scheme val="minor"/>
    </font>
    <font>
      <sz val="14"/>
      <color theme="9" tint="-0.249977111117893"/>
      <name val="Calibri"/>
      <family val="2"/>
      <charset val="204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212529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4"/>
      <color theme="0"/>
      <name val="Calibri"/>
      <family val="2"/>
      <charset val="204"/>
      <scheme val="minor"/>
    </font>
    <font>
      <sz val="10"/>
      <color indexed="8"/>
      <name val="Arial CYR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B2EA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">
    <xf numFmtId="0" fontId="0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2" fillId="0" borderId="0"/>
  </cellStyleXfs>
  <cellXfs count="776">
    <xf numFmtId="0" fontId="0" fillId="0" borderId="0" xfId="0"/>
    <xf numFmtId="0" fontId="2" fillId="0" borderId="0" xfId="1"/>
    <xf numFmtId="0" fontId="2" fillId="0" borderId="0" xfId="1" applyBorder="1" applyAlignment="1">
      <alignment horizontal="center" vertical="center"/>
    </xf>
    <xf numFmtId="0" fontId="2" fillId="0" borderId="0" xfId="1" applyBorder="1"/>
    <xf numFmtId="0" fontId="3" fillId="3" borderId="0" xfId="2" applyFont="1" applyFill="1" applyBorder="1" applyAlignment="1">
      <alignment horizontal="left" vertical="center"/>
    </xf>
    <xf numFmtId="0" fontId="1" fillId="2" borderId="0" xfId="1" applyFont="1" applyFill="1" applyBorder="1" applyAlignment="1">
      <alignment vertical="center"/>
    </xf>
    <xf numFmtId="0" fontId="2" fillId="0" borderId="0" xfId="1" applyFont="1"/>
    <xf numFmtId="0" fontId="15" fillId="2" borderId="0" xfId="1" applyFont="1" applyFill="1" applyBorder="1" applyAlignment="1">
      <alignment horizontal="left"/>
    </xf>
    <xf numFmtId="0" fontId="1" fillId="0" borderId="0" xfId="1" applyFont="1" applyBorder="1" applyAlignment="1">
      <alignment horizontal="left" vertical="center" wrapText="1" indent="1"/>
    </xf>
    <xf numFmtId="0" fontId="16" fillId="0" borderId="0" xfId="1" applyFont="1" applyBorder="1" applyAlignment="1"/>
    <xf numFmtId="0" fontId="17" fillId="0" borderId="0" xfId="1" applyFont="1"/>
    <xf numFmtId="0" fontId="0" fillId="0" borderId="0" xfId="0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0" fillId="0" borderId="0" xfId="0" applyFont="1"/>
    <xf numFmtId="0" fontId="15" fillId="2" borderId="0" xfId="0" applyFont="1" applyFill="1" applyBorder="1" applyAlignment="1">
      <alignment horizontal="left"/>
    </xf>
    <xf numFmtId="0" fontId="1" fillId="0" borderId="0" xfId="0" applyFont="1" applyBorder="1" applyAlignment="1">
      <alignment horizontal="left" vertical="center" wrapText="1" indent="1"/>
    </xf>
    <xf numFmtId="0" fontId="4" fillId="2" borderId="0" xfId="0" applyFont="1" applyFill="1" applyBorder="1" applyAlignment="1">
      <alignment vertical="center"/>
    </xf>
    <xf numFmtId="0" fontId="16" fillId="0" borderId="0" xfId="0" applyFont="1" applyBorder="1" applyAlignment="1"/>
    <xf numFmtId="0" fontId="0" fillId="0" borderId="0" xfId="0" applyBorder="1"/>
    <xf numFmtId="0" fontId="17" fillId="0" borderId="0" xfId="0" applyFont="1"/>
    <xf numFmtId="0" fontId="3" fillId="3" borderId="1" xfId="2" applyFont="1" applyFill="1" applyBorder="1" applyAlignment="1">
      <alignment horizontal="left" vertical="center" wrapText="1"/>
    </xf>
    <xf numFmtId="1" fontId="3" fillId="0" borderId="0" xfId="0" applyNumberFormat="1" applyFont="1" applyBorder="1" applyAlignment="1">
      <alignment horizontal="center" vertical="center"/>
    </xf>
    <xf numFmtId="0" fontId="3" fillId="4" borderId="0" xfId="2" applyFont="1" applyFill="1" applyBorder="1" applyAlignment="1">
      <alignment horizontal="left" vertical="center"/>
    </xf>
    <xf numFmtId="0" fontId="9" fillId="0" borderId="0" xfId="0" applyFont="1" applyFill="1" applyAlignment="1"/>
    <xf numFmtId="0" fontId="12" fillId="0" borderId="0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8" fillId="0" borderId="0" xfId="0" applyFont="1"/>
    <xf numFmtId="0" fontId="18" fillId="0" borderId="1" xfId="0" applyFont="1" applyBorder="1"/>
    <xf numFmtId="0" fontId="19" fillId="0" borderId="0" xfId="0" applyFont="1" applyAlignment="1"/>
    <xf numFmtId="0" fontId="22" fillId="0" borderId="0" xfId="0" applyFont="1" applyAlignment="1"/>
    <xf numFmtId="0" fontId="22" fillId="0" borderId="0" xfId="0" applyFont="1" applyAlignment="1">
      <alignment horizontal="center"/>
    </xf>
    <xf numFmtId="0" fontId="19" fillId="0" borderId="0" xfId="0" applyFont="1" applyFill="1" applyAlignment="1"/>
    <xf numFmtId="0" fontId="0" fillId="0" borderId="1" xfId="0" applyBorder="1"/>
    <xf numFmtId="0" fontId="24" fillId="0" borderId="1" xfId="0" applyFont="1" applyBorder="1" applyAlignment="1">
      <alignment horizontal="center" vertical="center"/>
    </xf>
    <xf numFmtId="164" fontId="26" fillId="0" borderId="0" xfId="0" applyNumberFormat="1" applyFont="1" applyFill="1" applyAlignment="1">
      <alignment horizontal="left"/>
    </xf>
    <xf numFmtId="0" fontId="27" fillId="0" borderId="1" xfId="0" applyFont="1" applyBorder="1" applyAlignment="1">
      <alignment horizontal="left" vertical="center"/>
    </xf>
    <xf numFmtId="2" fontId="26" fillId="0" borderId="1" xfId="0" applyNumberFormat="1" applyFont="1" applyBorder="1" applyAlignment="1">
      <alignment horizontal="center" vertical="center"/>
    </xf>
    <xf numFmtId="0" fontId="10" fillId="0" borderId="0" xfId="0" applyFont="1" applyAlignment="1"/>
    <xf numFmtId="0" fontId="10" fillId="0" borderId="0" xfId="0" applyFont="1" applyFill="1" applyAlignment="1"/>
    <xf numFmtId="0" fontId="22" fillId="0" borderId="0" xfId="0" applyFont="1" applyBorder="1" applyAlignment="1"/>
    <xf numFmtId="0" fontId="22" fillId="0" borderId="0" xfId="0" applyFont="1" applyFill="1" applyBorder="1" applyAlignment="1"/>
    <xf numFmtId="0" fontId="27" fillId="0" borderId="0" xfId="0" applyFont="1" applyBorder="1" applyAlignment="1">
      <alignment horizontal="left" vertical="center"/>
    </xf>
    <xf numFmtId="2" fontId="26" fillId="0" borderId="0" xfId="0" applyNumberFormat="1" applyFont="1" applyBorder="1" applyAlignment="1">
      <alignment horizontal="center" vertical="center"/>
    </xf>
    <xf numFmtId="0" fontId="21" fillId="0" borderId="0" xfId="0" applyFont="1" applyAlignment="1"/>
    <xf numFmtId="0" fontId="24" fillId="0" borderId="0" xfId="0" applyFont="1" applyBorder="1" applyAlignment="1"/>
    <xf numFmtId="0" fontId="28" fillId="0" borderId="0" xfId="0" applyFont="1" applyFill="1" applyBorder="1" applyAlignment="1">
      <alignment horizontal="left"/>
    </xf>
    <xf numFmtId="0" fontId="0" fillId="0" borderId="0" xfId="0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0" xfId="0" applyFont="1"/>
    <xf numFmtId="0" fontId="27" fillId="0" borderId="1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7" fillId="0" borderId="3" xfId="0" applyFont="1" applyBorder="1" applyAlignment="1">
      <alignment horizontal="left" vertical="center"/>
    </xf>
    <xf numFmtId="0" fontId="31" fillId="0" borderId="0" xfId="0" applyFont="1" applyFill="1" applyAlignment="1">
      <alignment horizontal="center"/>
    </xf>
    <xf numFmtId="0" fontId="31" fillId="0" borderId="0" xfId="0" applyFont="1" applyFill="1" applyBorder="1" applyAlignment="1">
      <alignment horizontal="left"/>
    </xf>
    <xf numFmtId="0" fontId="3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36" fillId="0" borderId="0" xfId="0" applyFont="1"/>
    <xf numFmtId="0" fontId="9" fillId="0" borderId="0" xfId="0" applyFont="1" applyFill="1" applyAlignment="1"/>
    <xf numFmtId="0" fontId="0" fillId="0" borderId="0" xfId="0" applyBorder="1"/>
    <xf numFmtId="49" fontId="9" fillId="0" borderId="1" xfId="0" applyNumberFormat="1" applyFont="1" applyBorder="1" applyAlignment="1">
      <alignment horizontal="center" vertical="center"/>
    </xf>
    <xf numFmtId="0" fontId="38" fillId="0" borderId="0" xfId="0" applyFont="1"/>
    <xf numFmtId="0" fontId="11" fillId="0" borderId="0" xfId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0" fillId="0" borderId="0" xfId="0" applyBorder="1"/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0" xfId="1" applyFont="1" applyBorder="1"/>
    <xf numFmtId="49" fontId="3" fillId="0" borderId="0" xfId="0" applyNumberFormat="1" applyFont="1" applyBorder="1" applyAlignment="1">
      <alignment vertical="center"/>
    </xf>
    <xf numFmtId="0" fontId="43" fillId="2" borderId="13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/>
    <xf numFmtId="0" fontId="0" fillId="2" borderId="13" xfId="0" applyFont="1" applyFill="1" applyBorder="1" applyAlignment="1">
      <alignment vertical="center"/>
    </xf>
    <xf numFmtId="0" fontId="0" fillId="0" borderId="0" xfId="0" applyFont="1" applyBorder="1"/>
    <xf numFmtId="0" fontId="1" fillId="0" borderId="0" xfId="0" applyFont="1" applyBorder="1"/>
    <xf numFmtId="0" fontId="0" fillId="0" borderId="0" xfId="0" applyBorder="1"/>
    <xf numFmtId="0" fontId="0" fillId="0" borderId="0" xfId="0" applyAlignment="1">
      <alignment horizontal="center"/>
    </xf>
    <xf numFmtId="0" fontId="0" fillId="0" borderId="7" xfId="0" applyBorder="1"/>
    <xf numFmtId="0" fontId="0" fillId="2" borderId="0" xfId="0" applyFont="1" applyFill="1" applyBorder="1" applyAlignment="1">
      <alignment horizontal="center" vertical="center"/>
    </xf>
    <xf numFmtId="0" fontId="0" fillId="2" borderId="26" xfId="0" applyFont="1" applyFill="1" applyBorder="1"/>
    <xf numFmtId="0" fontId="0" fillId="2" borderId="13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/>
    <xf numFmtId="0" fontId="0" fillId="2" borderId="0" xfId="0" applyFill="1" applyBorder="1" applyAlignment="1">
      <alignment horizontal="center" vertical="center"/>
    </xf>
    <xf numFmtId="0" fontId="0" fillId="2" borderId="26" xfId="0" applyFill="1" applyBorder="1"/>
    <xf numFmtId="0" fontId="45" fillId="2" borderId="13" xfId="0" applyFont="1" applyFill="1" applyBorder="1" applyAlignment="1">
      <alignment vertical="center"/>
    </xf>
    <xf numFmtId="0" fontId="46" fillId="2" borderId="13" xfId="0" applyFont="1" applyFill="1" applyBorder="1" applyAlignment="1">
      <alignment vertical="center"/>
    </xf>
    <xf numFmtId="0" fontId="1" fillId="0" borderId="20" xfId="4" applyFont="1" applyBorder="1" applyAlignment="1">
      <alignment horizontal="center"/>
    </xf>
    <xf numFmtId="0" fontId="0" fillId="0" borderId="20" xfId="4" applyFont="1" applyBorder="1" applyAlignment="1">
      <alignment horizont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29" xfId="0" applyFill="1" applyBorder="1"/>
    <xf numFmtId="0" fontId="0" fillId="2" borderId="29" xfId="0" applyFill="1" applyBorder="1" applyAlignment="1">
      <alignment horizontal="center" vertical="center"/>
    </xf>
    <xf numFmtId="0" fontId="0" fillId="2" borderId="30" xfId="0" applyFill="1" applyBorder="1"/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0" fillId="0" borderId="0" xfId="0" applyBorder="1"/>
    <xf numFmtId="0" fontId="4" fillId="0" borderId="0" xfId="0" applyFont="1" applyBorder="1" applyAlignment="1"/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4" fillId="0" borderId="0" xfId="0" applyFont="1" applyBorder="1"/>
    <xf numFmtId="0" fontId="15" fillId="2" borderId="1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42" fillId="3" borderId="41" xfId="2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15" fillId="2" borderId="35" xfId="0" applyFont="1" applyFill="1" applyBorder="1" applyAlignment="1">
      <alignment horizontal="center" vertical="center"/>
    </xf>
    <xf numFmtId="0" fontId="15" fillId="2" borderId="43" xfId="0" applyFont="1" applyFill="1" applyBorder="1" applyAlignment="1">
      <alignment horizontal="center" vertical="center"/>
    </xf>
    <xf numFmtId="0" fontId="42" fillId="3" borderId="32" xfId="2" applyFont="1" applyFill="1" applyBorder="1" applyAlignment="1">
      <alignment horizontal="center" vertical="center"/>
    </xf>
    <xf numFmtId="0" fontId="42" fillId="2" borderId="21" xfId="2" applyFont="1" applyFill="1" applyBorder="1" applyAlignment="1">
      <alignment horizontal="center" vertical="center"/>
    </xf>
    <xf numFmtId="0" fontId="9" fillId="3" borderId="1" xfId="2" applyFont="1" applyFill="1" applyBorder="1" applyAlignment="1">
      <alignment horizontal="left" vertical="center" wrapText="1"/>
    </xf>
    <xf numFmtId="0" fontId="42" fillId="3" borderId="21" xfId="2" applyFont="1" applyFill="1" applyBorder="1" applyAlignment="1">
      <alignment horizontal="center" vertical="center"/>
    </xf>
    <xf numFmtId="0" fontId="42" fillId="2" borderId="21" xfId="0" applyFont="1" applyFill="1" applyBorder="1" applyAlignment="1">
      <alignment horizontal="center" vertical="center" wrapText="1"/>
    </xf>
    <xf numFmtId="0" fontId="15" fillId="2" borderId="24" xfId="0" applyFont="1" applyFill="1" applyBorder="1" applyAlignment="1">
      <alignment horizontal="center" vertical="center"/>
    </xf>
    <xf numFmtId="0" fontId="15" fillId="2" borderId="39" xfId="0" applyFont="1" applyFill="1" applyBorder="1" applyAlignment="1">
      <alignment horizontal="center" vertical="center"/>
    </xf>
    <xf numFmtId="0" fontId="42" fillId="2" borderId="25" xfId="2" applyFont="1" applyFill="1" applyBorder="1" applyAlignment="1">
      <alignment horizontal="center" vertical="center"/>
    </xf>
    <xf numFmtId="0" fontId="9" fillId="3" borderId="35" xfId="2" applyFont="1" applyFill="1" applyBorder="1" applyAlignment="1">
      <alignment horizontal="left" vertical="center" wrapText="1"/>
    </xf>
    <xf numFmtId="0" fontId="9" fillId="3" borderId="24" xfId="2" applyFont="1" applyFill="1" applyBorder="1" applyAlignment="1">
      <alignment horizontal="left" vertical="center" wrapText="1"/>
    </xf>
    <xf numFmtId="0" fontId="0" fillId="0" borderId="0" xfId="0" applyAlignment="1"/>
    <xf numFmtId="0" fontId="0" fillId="0" borderId="24" xfId="0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center" vertical="center"/>
    </xf>
    <xf numFmtId="0" fontId="9" fillId="3" borderId="14" xfId="2" applyFont="1" applyFill="1" applyBorder="1" applyAlignment="1">
      <alignment horizontal="left" vertical="center" wrapText="1"/>
    </xf>
    <xf numFmtId="0" fontId="15" fillId="2" borderId="15" xfId="0" applyFont="1" applyFill="1" applyBorder="1" applyAlignment="1">
      <alignment horizontal="center" vertical="center"/>
    </xf>
    <xf numFmtId="0" fontId="15" fillId="2" borderId="42" xfId="0" applyFont="1" applyFill="1" applyBorder="1" applyAlignment="1">
      <alignment horizontal="center" vertical="center"/>
    </xf>
    <xf numFmtId="0" fontId="42" fillId="2" borderId="16" xfId="0" applyFont="1" applyFill="1" applyBorder="1" applyAlignment="1">
      <alignment horizontal="center" vertical="center" wrapText="1"/>
    </xf>
    <xf numFmtId="0" fontId="42" fillId="2" borderId="32" xfId="2" applyFont="1" applyFill="1" applyBorder="1" applyAlignment="1">
      <alignment horizontal="center" vertical="center"/>
    </xf>
    <xf numFmtId="0" fontId="42" fillId="2" borderId="21" xfId="2" applyFont="1" applyFill="1" applyBorder="1" applyAlignment="1">
      <alignment horizontal="center" vertical="center" wrapText="1"/>
    </xf>
    <xf numFmtId="0" fontId="42" fillId="3" borderId="25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left" vertical="center" wrapText="1"/>
    </xf>
    <xf numFmtId="0" fontId="3" fillId="3" borderId="3" xfId="2" applyFont="1" applyFill="1" applyBorder="1" applyAlignment="1">
      <alignment horizontal="left" vertical="center" wrapText="1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42" fillId="2" borderId="41" xfId="2" applyFont="1" applyFill="1" applyBorder="1" applyAlignment="1">
      <alignment horizontal="center" vertical="center"/>
    </xf>
    <xf numFmtId="0" fontId="42" fillId="2" borderId="18" xfId="2" applyFont="1" applyFill="1" applyBorder="1" applyAlignment="1">
      <alignment horizontal="center" vertical="center"/>
    </xf>
    <xf numFmtId="0" fontId="42" fillId="3" borderId="25" xfId="2" applyFont="1" applyFill="1" applyBorder="1" applyAlignment="1">
      <alignment horizontal="center" vertical="center"/>
    </xf>
    <xf numFmtId="49" fontId="15" fillId="2" borderId="21" xfId="2" applyNumberFormat="1" applyFont="1" applyFill="1" applyBorder="1" applyAlignment="1">
      <alignment horizontal="center" vertical="center"/>
    </xf>
    <xf numFmtId="0" fontId="9" fillId="2" borderId="35" xfId="2" applyFont="1" applyFill="1" applyBorder="1" applyAlignment="1">
      <alignment horizontal="left" vertical="center" wrapText="1"/>
    </xf>
    <xf numFmtId="0" fontId="15" fillId="2" borderId="50" xfId="0" applyFont="1" applyFill="1" applyBorder="1" applyAlignment="1">
      <alignment horizontal="center" vertical="center"/>
    </xf>
    <xf numFmtId="0" fontId="15" fillId="2" borderId="51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/>
    </xf>
    <xf numFmtId="0" fontId="9" fillId="2" borderId="1" xfId="2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 vertical="center"/>
    </xf>
    <xf numFmtId="0" fontId="9" fillId="2" borderId="24" xfId="2" applyFont="1" applyFill="1" applyBorder="1" applyAlignment="1">
      <alignment horizontal="left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55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/>
    </xf>
    <xf numFmtId="0" fontId="9" fillId="2" borderId="58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42" fillId="2" borderId="14" xfId="0" applyFont="1" applyFill="1" applyBorder="1" applyAlignment="1">
      <alignment horizontal="center" vertical="center" wrapText="1"/>
    </xf>
    <xf numFmtId="0" fontId="42" fillId="2" borderId="31" xfId="2" applyFont="1" applyFill="1" applyBorder="1" applyAlignment="1">
      <alignment horizontal="center" vertical="center"/>
    </xf>
    <xf numFmtId="0" fontId="42" fillId="2" borderId="20" xfId="2" applyFont="1" applyFill="1" applyBorder="1" applyAlignment="1">
      <alignment horizontal="center" vertical="center"/>
    </xf>
    <xf numFmtId="0" fontId="42" fillId="3" borderId="20" xfId="2" applyFont="1" applyFill="1" applyBorder="1" applyAlignment="1">
      <alignment horizontal="center" vertical="center"/>
    </xf>
    <xf numFmtId="0" fontId="42" fillId="3" borderId="23" xfId="2" applyFont="1" applyFill="1" applyBorder="1" applyAlignment="1">
      <alignment horizontal="center" vertical="center" wrapText="1"/>
    </xf>
    <xf numFmtId="0" fontId="42" fillId="2" borderId="23" xfId="2" applyFont="1" applyFill="1" applyBorder="1" applyAlignment="1">
      <alignment horizontal="center" vertical="center"/>
    </xf>
    <xf numFmtId="0" fontId="42" fillId="3" borderId="31" xfId="2" applyFont="1" applyFill="1" applyBorder="1" applyAlignment="1">
      <alignment horizontal="center" vertical="center"/>
    </xf>
    <xf numFmtId="0" fontId="42" fillId="2" borderId="20" xfId="0" applyFont="1" applyFill="1" applyBorder="1" applyAlignment="1">
      <alignment horizontal="center" vertical="center" wrapText="1"/>
    </xf>
    <xf numFmtId="0" fontId="42" fillId="3" borderId="23" xfId="2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/>
    </xf>
    <xf numFmtId="0" fontId="9" fillId="3" borderId="0" xfId="2" applyFont="1" applyFill="1" applyBorder="1" applyAlignment="1">
      <alignment horizontal="left" vertical="center" wrapText="1"/>
    </xf>
    <xf numFmtId="0" fontId="15" fillId="2" borderId="0" xfId="0" applyFont="1" applyFill="1" applyBorder="1" applyAlignment="1">
      <alignment horizontal="center" vertical="center"/>
    </xf>
    <xf numFmtId="0" fontId="42" fillId="3" borderId="40" xfId="2" applyFont="1" applyFill="1" applyBorder="1" applyAlignment="1">
      <alignment horizontal="center" vertical="center"/>
    </xf>
    <xf numFmtId="0" fontId="42" fillId="2" borderId="40" xfId="2" applyFont="1" applyFill="1" applyBorder="1" applyAlignment="1">
      <alignment horizontal="center" vertical="center"/>
    </xf>
    <xf numFmtId="0" fontId="42" fillId="2" borderId="57" xfId="2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31" xfId="2" applyFont="1" applyFill="1" applyBorder="1" applyAlignment="1">
      <alignment horizontal="center" vertical="center"/>
    </xf>
    <xf numFmtId="0" fontId="15" fillId="2" borderId="32" xfId="2" applyFont="1" applyFill="1" applyBorder="1" applyAlignment="1">
      <alignment horizontal="center" vertical="center"/>
    </xf>
    <xf numFmtId="0" fontId="15" fillId="2" borderId="20" xfId="2" applyFont="1" applyFill="1" applyBorder="1" applyAlignment="1">
      <alignment horizontal="center" vertical="center"/>
    </xf>
    <xf numFmtId="0" fontId="15" fillId="2" borderId="21" xfId="2" applyFont="1" applyFill="1" applyBorder="1" applyAlignment="1">
      <alignment horizontal="center" vertical="center"/>
    </xf>
    <xf numFmtId="0" fontId="15" fillId="3" borderId="20" xfId="2" applyFont="1" applyFill="1" applyBorder="1" applyAlignment="1">
      <alignment horizontal="center" vertical="center"/>
    </xf>
    <xf numFmtId="0" fontId="15" fillId="3" borderId="21" xfId="2" applyFont="1" applyFill="1" applyBorder="1" applyAlignment="1">
      <alignment horizontal="center" vertical="center"/>
    </xf>
    <xf numFmtId="0" fontId="15" fillId="2" borderId="21" xfId="2" applyFont="1" applyFill="1" applyBorder="1" applyAlignment="1">
      <alignment horizontal="center" vertical="center" wrapText="1"/>
    </xf>
    <xf numFmtId="0" fontId="15" fillId="3" borderId="23" xfId="2" applyFont="1" applyFill="1" applyBorder="1" applyAlignment="1">
      <alignment horizontal="center" vertical="center" wrapText="1"/>
    </xf>
    <xf numFmtId="0" fontId="15" fillId="3" borderId="25" xfId="2" applyFont="1" applyFill="1" applyBorder="1" applyAlignment="1">
      <alignment horizontal="center" vertical="center" wrapText="1"/>
    </xf>
    <xf numFmtId="0" fontId="15" fillId="3" borderId="40" xfId="2" applyFont="1" applyFill="1" applyBorder="1" applyAlignment="1">
      <alignment horizontal="center" vertical="center"/>
    </xf>
    <xf numFmtId="0" fontId="15" fillId="3" borderId="41" xfId="2" applyFont="1" applyFill="1" applyBorder="1" applyAlignment="1">
      <alignment horizontal="center" vertical="center"/>
    </xf>
    <xf numFmtId="0" fontId="15" fillId="2" borderId="23" xfId="2" applyFont="1" applyFill="1" applyBorder="1" applyAlignment="1">
      <alignment horizontal="center" vertical="center"/>
    </xf>
    <xf numFmtId="0" fontId="15" fillId="2" borderId="25" xfId="2" applyFont="1" applyFill="1" applyBorder="1" applyAlignment="1">
      <alignment horizontal="center" vertical="center"/>
    </xf>
    <xf numFmtId="0" fontId="15" fillId="3" borderId="31" xfId="2" applyFont="1" applyFill="1" applyBorder="1" applyAlignment="1">
      <alignment horizontal="center" vertical="center"/>
    </xf>
    <xf numFmtId="0" fontId="15" fillId="3" borderId="32" xfId="2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15" fillId="2" borderId="40" xfId="2" applyFont="1" applyFill="1" applyBorder="1" applyAlignment="1">
      <alignment horizontal="center" vertical="center"/>
    </xf>
    <xf numFmtId="0" fontId="15" fillId="2" borderId="41" xfId="2" applyFont="1" applyFill="1" applyBorder="1" applyAlignment="1">
      <alignment horizontal="center" vertical="center"/>
    </xf>
    <xf numFmtId="0" fontId="15" fillId="2" borderId="57" xfId="2" applyFont="1" applyFill="1" applyBorder="1" applyAlignment="1">
      <alignment horizontal="center" vertical="center"/>
    </xf>
    <xf numFmtId="0" fontId="15" fillId="2" borderId="18" xfId="2" applyFont="1" applyFill="1" applyBorder="1" applyAlignment="1">
      <alignment horizontal="center" vertical="center"/>
    </xf>
    <xf numFmtId="0" fontId="15" fillId="3" borderId="23" xfId="2" applyFont="1" applyFill="1" applyBorder="1" applyAlignment="1">
      <alignment horizontal="center" vertical="center"/>
    </xf>
    <xf numFmtId="0" fontId="15" fillId="3" borderId="25" xfId="2" applyFont="1" applyFill="1" applyBorder="1" applyAlignment="1">
      <alignment horizontal="center" vertical="center"/>
    </xf>
    <xf numFmtId="0" fontId="15" fillId="2" borderId="26" xfId="2" applyFont="1" applyFill="1" applyBorder="1" applyAlignment="1">
      <alignment horizontal="center" vertical="center"/>
    </xf>
    <xf numFmtId="0" fontId="15" fillId="2" borderId="14" xfId="2" applyFont="1" applyFill="1" applyBorder="1" applyAlignment="1">
      <alignment horizontal="center" vertical="center"/>
    </xf>
    <xf numFmtId="0" fontId="9" fillId="3" borderId="15" xfId="2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center" vertical="center"/>
    </xf>
    <xf numFmtId="0" fontId="9" fillId="3" borderId="31" xfId="2" applyFont="1" applyFill="1" applyBorder="1" applyAlignment="1">
      <alignment horizontal="left" vertical="center" wrapText="1"/>
    </xf>
    <xf numFmtId="0" fontId="9" fillId="3" borderId="20" xfId="2" applyFont="1" applyFill="1" applyBorder="1" applyAlignment="1">
      <alignment horizontal="left" vertical="center" wrapText="1"/>
    </xf>
    <xf numFmtId="0" fontId="9" fillId="3" borderId="23" xfId="2" applyFont="1" applyFill="1" applyBorder="1" applyAlignment="1">
      <alignment horizontal="left" vertical="center" wrapText="1"/>
    </xf>
    <xf numFmtId="1" fontId="3" fillId="2" borderId="55" xfId="0" applyNumberFormat="1" applyFont="1" applyFill="1" applyBorder="1" applyAlignment="1">
      <alignment horizontal="center" vertical="center" wrapText="1"/>
    </xf>
    <xf numFmtId="1" fontId="3" fillId="2" borderId="28" xfId="0" applyNumberFormat="1" applyFont="1" applyFill="1" applyBorder="1" applyAlignment="1">
      <alignment horizontal="center" vertical="center" wrapText="1"/>
    </xf>
    <xf numFmtId="0" fontId="15" fillId="2" borderId="46" xfId="0" applyFont="1" applyFill="1" applyBorder="1" applyAlignment="1">
      <alignment horizontal="center" vertical="center"/>
    </xf>
    <xf numFmtId="0" fontId="15" fillId="2" borderId="52" xfId="0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15" fillId="2" borderId="3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9" fillId="3" borderId="3" xfId="2" applyFont="1" applyFill="1" applyBorder="1" applyAlignment="1">
      <alignment horizontal="left" vertical="center" wrapText="1"/>
    </xf>
    <xf numFmtId="0" fontId="2" fillId="0" borderId="0" xfId="1" applyFont="1" applyBorder="1"/>
    <xf numFmtId="0" fontId="1" fillId="0" borderId="0" xfId="1" applyFont="1" applyBorder="1"/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0" fillId="0" borderId="0" xfId="0" applyBorder="1"/>
    <xf numFmtId="49" fontId="9" fillId="0" borderId="8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0" xfId="0" applyFont="1" applyFill="1" applyAlignment="1"/>
    <xf numFmtId="0" fontId="4" fillId="0" borderId="0" xfId="0" applyFont="1" applyBorder="1" applyAlignment="1"/>
    <xf numFmtId="0" fontId="56" fillId="2" borderId="0" xfId="0" applyFont="1" applyFill="1" applyBorder="1" applyAlignment="1"/>
    <xf numFmtId="0" fontId="9" fillId="3" borderId="15" xfId="2" applyFont="1" applyFill="1" applyBorder="1" applyAlignment="1">
      <alignment horizontal="left" vertical="center"/>
    </xf>
    <xf numFmtId="0" fontId="9" fillId="3" borderId="3" xfId="2" applyFont="1" applyFill="1" applyBorder="1" applyAlignment="1">
      <alignment horizontal="left" vertical="center"/>
    </xf>
    <xf numFmtId="0" fontId="9" fillId="3" borderId="1" xfId="2" applyFont="1" applyFill="1" applyBorder="1" applyAlignment="1">
      <alignment horizontal="left" vertical="center"/>
    </xf>
    <xf numFmtId="0" fontId="9" fillId="3" borderId="24" xfId="2" applyFont="1" applyFill="1" applyBorder="1" applyAlignment="1">
      <alignment horizontal="left" vertical="center"/>
    </xf>
    <xf numFmtId="0" fontId="9" fillId="3" borderId="35" xfId="2" applyFont="1" applyFill="1" applyBorder="1" applyAlignment="1">
      <alignment horizontal="left" vertical="center"/>
    </xf>
    <xf numFmtId="0" fontId="9" fillId="3" borderId="5" xfId="2" applyFont="1" applyFill="1" applyBorder="1" applyAlignment="1">
      <alignment horizontal="left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56" xfId="0" applyFont="1" applyFill="1" applyBorder="1"/>
    <xf numFmtId="165" fontId="56" fillId="9" borderId="25" xfId="0" applyNumberFormat="1" applyFont="1" applyFill="1" applyBorder="1" applyAlignment="1">
      <alignment vertical="center" wrapText="1"/>
    </xf>
    <xf numFmtId="0" fontId="9" fillId="2" borderId="14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1" fontId="42" fillId="2" borderId="32" xfId="0" applyNumberFormat="1" applyFont="1" applyFill="1" applyBorder="1" applyAlignment="1">
      <alignment horizontal="center" vertical="center"/>
    </xf>
    <xf numFmtId="1" fontId="42" fillId="2" borderId="21" xfId="0" applyNumberFormat="1" applyFont="1" applyFill="1" applyBorder="1" applyAlignment="1">
      <alignment horizontal="center" vertical="center"/>
    </xf>
    <xf numFmtId="1" fontId="42" fillId="2" borderId="25" xfId="0" applyNumberFormat="1" applyFont="1" applyFill="1" applyBorder="1" applyAlignment="1">
      <alignment horizontal="center" vertical="center"/>
    </xf>
    <xf numFmtId="49" fontId="42" fillId="2" borderId="21" xfId="0" applyNumberFormat="1" applyFont="1" applyFill="1" applyBorder="1" applyAlignment="1">
      <alignment horizontal="center" vertical="center"/>
    </xf>
    <xf numFmtId="165" fontId="56" fillId="9" borderId="23" xfId="0" applyNumberFormat="1" applyFont="1" applyFill="1" applyBorder="1" applyAlignment="1">
      <alignment vertical="center" wrapText="1"/>
    </xf>
    <xf numFmtId="0" fontId="15" fillId="2" borderId="14" xfId="0" applyFont="1" applyFill="1" applyBorder="1" applyAlignment="1">
      <alignment horizontal="center" vertical="center"/>
    </xf>
    <xf numFmtId="1" fontId="42" fillId="2" borderId="31" xfId="0" applyNumberFormat="1" applyFont="1" applyFill="1" applyBorder="1" applyAlignment="1">
      <alignment horizontal="center" vertical="center"/>
    </xf>
    <xf numFmtId="1" fontId="42" fillId="2" borderId="20" xfId="0" applyNumberFormat="1" applyFont="1" applyFill="1" applyBorder="1" applyAlignment="1">
      <alignment horizontal="center" vertical="center"/>
    </xf>
    <xf numFmtId="1" fontId="42" fillId="2" borderId="23" xfId="0" applyNumberFormat="1" applyFont="1" applyFill="1" applyBorder="1" applyAlignment="1">
      <alignment horizontal="center" vertical="center"/>
    </xf>
    <xf numFmtId="1" fontId="42" fillId="2" borderId="57" xfId="0" applyNumberFormat="1" applyFont="1" applyFill="1" applyBorder="1" applyAlignment="1">
      <alignment horizontal="center" vertical="center"/>
    </xf>
    <xf numFmtId="1" fontId="42" fillId="2" borderId="18" xfId="0" applyNumberFormat="1" applyFont="1" applyFill="1" applyBorder="1" applyAlignment="1">
      <alignment horizontal="center" vertical="center"/>
    </xf>
    <xf numFmtId="0" fontId="15" fillId="2" borderId="62" xfId="0" applyFont="1" applyFill="1" applyBorder="1" applyAlignment="1">
      <alignment horizontal="center" vertical="center"/>
    </xf>
    <xf numFmtId="0" fontId="9" fillId="2" borderId="58" xfId="0" applyFont="1" applyFill="1" applyBorder="1" applyAlignment="1">
      <alignment horizontal="center" vertical="center" wrapText="1"/>
    </xf>
    <xf numFmtId="0" fontId="15" fillId="2" borderId="63" xfId="0" applyFont="1" applyFill="1" applyBorder="1" applyAlignment="1">
      <alignment horizontal="center" vertical="center"/>
    </xf>
    <xf numFmtId="0" fontId="9" fillId="3" borderId="60" xfId="2" applyFont="1" applyFill="1" applyBorder="1" applyAlignment="1">
      <alignment horizontal="left" vertical="center" wrapText="1"/>
    </xf>
    <xf numFmtId="0" fontId="15" fillId="2" borderId="15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0" fontId="57" fillId="9" borderId="16" xfId="0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0" xfId="0" applyFill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57" fillId="9" borderId="36" xfId="0" applyFont="1" applyFill="1" applyBorder="1" applyAlignment="1">
      <alignment horizontal="center" vertical="center" wrapText="1"/>
    </xf>
    <xf numFmtId="0" fontId="15" fillId="5" borderId="16" xfId="2" applyFont="1" applyFill="1" applyBorder="1" applyAlignment="1">
      <alignment horizontal="center" vertical="center" wrapText="1"/>
    </xf>
    <xf numFmtId="0" fontId="15" fillId="5" borderId="32" xfId="2" applyFont="1" applyFill="1" applyBorder="1" applyAlignment="1">
      <alignment horizontal="center" vertical="center" wrapText="1"/>
    </xf>
    <xf numFmtId="0" fontId="15" fillId="5" borderId="21" xfId="2" applyFont="1" applyFill="1" applyBorder="1" applyAlignment="1">
      <alignment horizontal="center" vertical="center" wrapText="1"/>
    </xf>
    <xf numFmtId="0" fontId="15" fillId="5" borderId="25" xfId="2" applyFont="1" applyFill="1" applyBorder="1" applyAlignment="1">
      <alignment horizontal="center" vertical="center" wrapText="1"/>
    </xf>
    <xf numFmtId="0" fontId="15" fillId="0" borderId="21" xfId="2" applyFont="1" applyFill="1" applyBorder="1" applyAlignment="1">
      <alignment horizontal="center" vertical="center" wrapText="1"/>
    </xf>
    <xf numFmtId="0" fontId="15" fillId="0" borderId="32" xfId="2" applyFont="1" applyFill="1" applyBorder="1" applyAlignment="1">
      <alignment horizontal="center" vertical="center" wrapText="1"/>
    </xf>
    <xf numFmtId="0" fontId="15" fillId="0" borderId="25" xfId="2" applyFont="1" applyFill="1" applyBorder="1" applyAlignment="1">
      <alignment horizontal="center" vertical="center" wrapText="1"/>
    </xf>
    <xf numFmtId="0" fontId="0" fillId="0" borderId="43" xfId="0" applyBorder="1"/>
    <xf numFmtId="0" fontId="0" fillId="0" borderId="8" xfId="0" applyBorder="1"/>
    <xf numFmtId="0" fontId="0" fillId="0" borderId="39" xfId="0" applyBorder="1"/>
    <xf numFmtId="0" fontId="57" fillId="9" borderId="44" xfId="0" applyFont="1" applyFill="1" applyBorder="1" applyAlignment="1">
      <alignment horizontal="center" vertical="center" wrapText="1"/>
    </xf>
    <xf numFmtId="0" fontId="15" fillId="0" borderId="14" xfId="2" applyFont="1" applyFill="1" applyBorder="1" applyAlignment="1">
      <alignment horizontal="center" vertical="center" wrapText="1"/>
    </xf>
    <xf numFmtId="0" fontId="15" fillId="0" borderId="31" xfId="2" applyFont="1" applyFill="1" applyBorder="1" applyAlignment="1">
      <alignment horizontal="center" vertical="center" wrapText="1"/>
    </xf>
    <xf numFmtId="0" fontId="15" fillId="0" borderId="20" xfId="2" applyFont="1" applyFill="1" applyBorder="1" applyAlignment="1">
      <alignment horizontal="center" vertical="center" wrapText="1"/>
    </xf>
    <xf numFmtId="0" fontId="15" fillId="0" borderId="23" xfId="2" applyFont="1" applyFill="1" applyBorder="1" applyAlignment="1">
      <alignment horizontal="center" vertical="center" wrapText="1"/>
    </xf>
    <xf numFmtId="0" fontId="0" fillId="0" borderId="63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15" fillId="0" borderId="61" xfId="2" applyFont="1" applyFill="1" applyBorder="1" applyAlignment="1">
      <alignment horizontal="left" vertical="center" wrapText="1"/>
    </xf>
    <xf numFmtId="0" fontId="15" fillId="0" borderId="47" xfId="2" applyFont="1" applyFill="1" applyBorder="1" applyAlignment="1">
      <alignment horizontal="left" vertical="center" wrapText="1"/>
    </xf>
    <xf numFmtId="0" fontId="15" fillId="0" borderId="27" xfId="2" applyFont="1" applyFill="1" applyBorder="1" applyAlignment="1">
      <alignment horizontal="left" vertical="center" wrapText="1"/>
    </xf>
    <xf numFmtId="0" fontId="15" fillId="0" borderId="68" xfId="2" applyFont="1" applyFill="1" applyBorder="1" applyAlignment="1">
      <alignment horizontal="left" vertical="center" wrapText="1"/>
    </xf>
    <xf numFmtId="0" fontId="0" fillId="0" borderId="47" xfId="0" applyFont="1" applyFill="1" applyBorder="1" applyAlignment="1">
      <alignment horizontal="left" vertical="center" wrapText="1"/>
    </xf>
    <xf numFmtId="0" fontId="0" fillId="0" borderId="68" xfId="0" applyFont="1" applyFill="1" applyBorder="1" applyAlignment="1">
      <alignment horizontal="left" vertical="center" wrapText="1"/>
    </xf>
    <xf numFmtId="1" fontId="15" fillId="2" borderId="60" xfId="0" applyNumberFormat="1" applyFont="1" applyFill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/>
    </xf>
    <xf numFmtId="0" fontId="0" fillId="0" borderId="20" xfId="0" applyFont="1" applyFill="1" applyBorder="1" applyAlignment="1">
      <alignment horizontal="center" vertical="center" wrapText="1"/>
    </xf>
    <xf numFmtId="1" fontId="15" fillId="5" borderId="21" xfId="0" applyNumberFormat="1" applyFont="1" applyFill="1" applyBorder="1" applyAlignment="1">
      <alignment horizontal="center" vertical="center" wrapText="1"/>
    </xf>
    <xf numFmtId="1" fontId="15" fillId="0" borderId="21" xfId="0" applyNumberFormat="1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5" borderId="2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1" fontId="15" fillId="5" borderId="16" xfId="0" applyNumberFormat="1" applyFont="1" applyFill="1" applyBorder="1" applyAlignment="1">
      <alignment horizontal="center" vertical="center" wrapText="1"/>
    </xf>
    <xf numFmtId="0" fontId="0" fillId="0" borderId="31" xfId="0" applyFont="1" applyFill="1" applyBorder="1" applyAlignment="1">
      <alignment horizontal="center" vertical="center" wrapText="1"/>
    </xf>
    <xf numFmtId="1" fontId="15" fillId="0" borderId="32" xfId="0" applyNumberFormat="1" applyFont="1" applyFill="1" applyBorder="1" applyAlignment="1">
      <alignment horizontal="center" vertical="center" wrapText="1"/>
    </xf>
    <xf numFmtId="1" fontId="15" fillId="0" borderId="25" xfId="0" applyNumberFormat="1" applyFont="1" applyFill="1" applyBorder="1" applyAlignment="1">
      <alignment horizontal="center" vertical="center" wrapText="1"/>
    </xf>
    <xf numFmtId="1" fontId="15" fillId="5" borderId="32" xfId="0" applyNumberFormat="1" applyFont="1" applyFill="1" applyBorder="1" applyAlignment="1">
      <alignment horizontal="center" vertical="center" wrapText="1"/>
    </xf>
    <xf numFmtId="1" fontId="15" fillId="5" borderId="25" xfId="0" applyNumberFormat="1" applyFont="1" applyFill="1" applyBorder="1" applyAlignment="1">
      <alignment horizontal="center" vertical="center" wrapText="1"/>
    </xf>
    <xf numFmtId="0" fontId="0" fillId="0" borderId="32" xfId="0" applyFont="1" applyFill="1" applyBorder="1" applyAlignment="1">
      <alignment horizontal="center" vertical="center" wrapText="1"/>
    </xf>
    <xf numFmtId="0" fontId="57" fillId="9" borderId="14" xfId="0" applyFont="1" applyFill="1" applyBorder="1" applyAlignment="1">
      <alignment horizontal="center" vertical="center" wrapText="1"/>
    </xf>
    <xf numFmtId="0" fontId="0" fillId="0" borderId="56" xfId="0" applyBorder="1"/>
    <xf numFmtId="0" fontId="0" fillId="0" borderId="64" xfId="0" applyBorder="1"/>
    <xf numFmtId="0" fontId="0" fillId="0" borderId="6" xfId="0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1" fontId="15" fillId="0" borderId="16" xfId="0" applyNumberFormat="1" applyFont="1" applyFill="1" applyBorder="1" applyAlignment="1">
      <alignment horizontal="center" vertical="center" wrapText="1"/>
    </xf>
    <xf numFmtId="0" fontId="3" fillId="3" borderId="60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 wrapText="1"/>
    </xf>
    <xf numFmtId="0" fontId="15" fillId="0" borderId="19" xfId="2" applyFont="1" applyFill="1" applyBorder="1" applyAlignment="1">
      <alignment horizontal="left" vertical="center" wrapText="1"/>
    </xf>
    <xf numFmtId="0" fontId="15" fillId="0" borderId="22" xfId="2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2" xfId="0" applyFont="1" applyFill="1" applyBorder="1" applyAlignment="1">
      <alignment horizontal="left" vertical="center" wrapText="1"/>
    </xf>
    <xf numFmtId="0" fontId="60" fillId="2" borderId="13" xfId="0" applyFont="1" applyFill="1" applyBorder="1" applyAlignment="1">
      <alignment vertical="center"/>
    </xf>
    <xf numFmtId="0" fontId="60" fillId="2" borderId="0" xfId="0" applyFont="1" applyFill="1" applyBorder="1" applyAlignment="1">
      <alignment vertical="center"/>
    </xf>
    <xf numFmtId="0" fontId="60" fillId="2" borderId="0" xfId="0" applyFont="1" applyFill="1" applyBorder="1"/>
    <xf numFmtId="0" fontId="58" fillId="2" borderId="55" xfId="0" applyFont="1" applyFill="1" applyBorder="1" applyAlignment="1">
      <alignment vertical="center"/>
    </xf>
    <xf numFmtId="0" fontId="0" fillId="2" borderId="56" xfId="0" applyFont="1" applyFill="1" applyBorder="1" applyAlignment="1">
      <alignment vertical="center"/>
    </xf>
    <xf numFmtId="0" fontId="0" fillId="2" borderId="56" xfId="0" applyFont="1" applyFill="1" applyBorder="1"/>
    <xf numFmtId="0" fontId="60" fillId="0" borderId="0" xfId="0" applyFont="1" applyBorder="1"/>
    <xf numFmtId="0" fontId="0" fillId="0" borderId="26" xfId="0" applyBorder="1"/>
    <xf numFmtId="0" fontId="59" fillId="2" borderId="28" xfId="0" applyFont="1" applyFill="1" applyBorder="1" applyAlignment="1">
      <alignment vertical="center"/>
    </xf>
    <xf numFmtId="0" fontId="0" fillId="2" borderId="29" xfId="0" applyFont="1" applyFill="1" applyBorder="1" applyAlignment="1">
      <alignment vertical="center"/>
    </xf>
    <xf numFmtId="0" fontId="0" fillId="2" borderId="29" xfId="0" applyFont="1" applyFill="1" applyBorder="1"/>
    <xf numFmtId="0" fontId="0" fillId="0" borderId="29" xfId="0" applyBorder="1"/>
    <xf numFmtId="0" fontId="0" fillId="0" borderId="30" xfId="0" applyBorder="1"/>
    <xf numFmtId="0" fontId="25" fillId="0" borderId="0" xfId="0" applyFont="1" applyAlignment="1"/>
    <xf numFmtId="0" fontId="27" fillId="0" borderId="0" xfId="0" applyFont="1" applyBorder="1" applyAlignment="1"/>
    <xf numFmtId="0" fontId="61" fillId="0" borderId="0" xfId="0" applyFont="1" applyFill="1" applyBorder="1" applyAlignment="1">
      <alignment horizontal="left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2" fillId="0" borderId="0" xfId="0" applyFont="1"/>
    <xf numFmtId="1" fontId="9" fillId="0" borderId="0" xfId="0" applyNumberFormat="1" applyFont="1" applyBorder="1" applyAlignment="1">
      <alignment vertical="center" wrapText="1"/>
    </xf>
    <xf numFmtId="0" fontId="10" fillId="0" borderId="0" xfId="0" applyFont="1" applyBorder="1" applyAlignment="1"/>
    <xf numFmtId="0" fontId="63" fillId="0" borderId="0" xfId="0" applyFont="1" applyFill="1" applyBorder="1" applyAlignment="1">
      <alignment horizontal="left"/>
    </xf>
    <xf numFmtId="0" fontId="9" fillId="2" borderId="0" xfId="2" applyFont="1" applyFill="1" applyBorder="1" applyAlignment="1">
      <alignment horizontal="left" vertical="center" wrapText="1"/>
    </xf>
    <xf numFmtId="1" fontId="42" fillId="2" borderId="0" xfId="0" applyNumberFormat="1" applyFont="1" applyFill="1" applyBorder="1" applyAlignment="1">
      <alignment horizontal="center" vertical="center"/>
    </xf>
    <xf numFmtId="0" fontId="53" fillId="10" borderId="23" xfId="0" applyFont="1" applyFill="1" applyBorder="1" applyAlignment="1">
      <alignment horizontal="center" vertical="center" wrapText="1"/>
    </xf>
    <xf numFmtId="0" fontId="53" fillId="10" borderId="25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42" fillId="3" borderId="67" xfId="2" applyFont="1" applyFill="1" applyBorder="1" applyAlignment="1">
      <alignment horizontal="center" vertical="center"/>
    </xf>
    <xf numFmtId="2" fontId="65" fillId="11" borderId="57" xfId="0" applyNumberFormat="1" applyFont="1" applyFill="1" applyBorder="1" applyAlignment="1">
      <alignment horizontal="center" vertical="center"/>
    </xf>
    <xf numFmtId="2" fontId="65" fillId="11" borderId="3" xfId="0" applyNumberFormat="1" applyFont="1" applyFill="1" applyBorder="1" applyAlignment="1">
      <alignment horizontal="center" vertical="center" wrapText="1"/>
    </xf>
    <xf numFmtId="2" fontId="65" fillId="11" borderId="3" xfId="0" applyNumberFormat="1" applyFont="1" applyFill="1" applyBorder="1" applyAlignment="1">
      <alignment horizontal="center" vertical="center"/>
    </xf>
    <xf numFmtId="2" fontId="65" fillId="11" borderId="18" xfId="0" applyNumberFormat="1" applyFont="1" applyFill="1" applyBorder="1" applyAlignment="1">
      <alignment horizontal="center" vertical="center"/>
    </xf>
    <xf numFmtId="2" fontId="65" fillId="0" borderId="57" xfId="0" applyNumberFormat="1" applyFont="1" applyBorder="1" applyAlignment="1">
      <alignment horizontal="center" vertical="center"/>
    </xf>
    <xf numFmtId="2" fontId="65" fillId="2" borderId="3" xfId="0" applyNumberFormat="1" applyFont="1" applyFill="1" applyBorder="1" applyAlignment="1">
      <alignment horizontal="center" vertical="center"/>
    </xf>
    <xf numFmtId="2" fontId="65" fillId="0" borderId="18" xfId="0" applyNumberFormat="1" applyFont="1" applyBorder="1" applyAlignment="1">
      <alignment horizontal="center" vertical="center"/>
    </xf>
    <xf numFmtId="2" fontId="65" fillId="0" borderId="3" xfId="0" applyNumberFormat="1" applyFont="1" applyBorder="1" applyAlignment="1">
      <alignment horizontal="center" vertical="center"/>
    </xf>
    <xf numFmtId="2" fontId="65" fillId="2" borderId="57" xfId="0" applyNumberFormat="1" applyFont="1" applyFill="1" applyBorder="1" applyAlignment="1">
      <alignment horizontal="center" vertical="center"/>
    </xf>
    <xf numFmtId="2" fontId="65" fillId="12" borderId="20" xfId="0" applyNumberFormat="1" applyFont="1" applyFill="1" applyBorder="1" applyAlignment="1">
      <alignment horizontal="center" vertical="center"/>
    </xf>
    <xf numFmtId="2" fontId="65" fillId="12" borderId="1" xfId="0" applyNumberFormat="1" applyFont="1" applyFill="1" applyBorder="1" applyAlignment="1">
      <alignment horizontal="center" vertical="center"/>
    </xf>
    <xf numFmtId="2" fontId="65" fillId="12" borderId="21" xfId="0" applyNumberFormat="1" applyFont="1" applyFill="1" applyBorder="1" applyAlignment="1">
      <alignment horizontal="center" vertical="center"/>
    </xf>
    <xf numFmtId="2" fontId="65" fillId="13" borderId="20" xfId="0" applyNumberFormat="1" applyFont="1" applyFill="1" applyBorder="1" applyAlignment="1">
      <alignment horizontal="center" vertical="center"/>
    </xf>
    <xf numFmtId="2" fontId="65" fillId="13" borderId="1" xfId="0" applyNumberFormat="1" applyFont="1" applyFill="1" applyBorder="1" applyAlignment="1">
      <alignment horizontal="center" vertical="center"/>
    </xf>
    <xf numFmtId="2" fontId="65" fillId="13" borderId="21" xfId="0" applyNumberFormat="1" applyFont="1" applyFill="1" applyBorder="1" applyAlignment="1">
      <alignment horizontal="center" vertical="center"/>
    </xf>
    <xf numFmtId="2" fontId="65" fillId="11" borderId="20" xfId="0" applyNumberFormat="1" applyFont="1" applyFill="1" applyBorder="1" applyAlignment="1">
      <alignment horizontal="center" vertical="center"/>
    </xf>
    <xf numFmtId="2" fontId="65" fillId="11" borderId="1" xfId="0" applyNumberFormat="1" applyFont="1" applyFill="1" applyBorder="1" applyAlignment="1">
      <alignment horizontal="center" vertical="center"/>
    </xf>
    <xf numFmtId="2" fontId="65" fillId="11" borderId="21" xfId="0" applyNumberFormat="1" applyFont="1" applyFill="1" applyBorder="1" applyAlignment="1">
      <alignment horizontal="center" vertical="center"/>
    </xf>
    <xf numFmtId="2" fontId="65" fillId="0" borderId="20" xfId="0" applyNumberFormat="1" applyFont="1" applyBorder="1" applyAlignment="1">
      <alignment horizontal="center" vertical="center"/>
    </xf>
    <xf numFmtId="2" fontId="65" fillId="2" borderId="1" xfId="0" applyNumberFormat="1" applyFont="1" applyFill="1" applyBorder="1" applyAlignment="1">
      <alignment horizontal="center" vertical="center"/>
    </xf>
    <xf numFmtId="2" fontId="65" fillId="0" borderId="21" xfId="0" applyNumberFormat="1" applyFont="1" applyBorder="1" applyAlignment="1">
      <alignment horizontal="center" vertical="center"/>
    </xf>
    <xf numFmtId="2" fontId="65" fillId="0" borderId="1" xfId="0" applyNumberFormat="1" applyFont="1" applyBorder="1" applyAlignment="1">
      <alignment horizontal="center" vertical="center"/>
    </xf>
    <xf numFmtId="2" fontId="65" fillId="2" borderId="20" xfId="0" applyNumberFormat="1" applyFont="1" applyFill="1" applyBorder="1" applyAlignment="1">
      <alignment horizontal="center" vertical="center"/>
    </xf>
    <xf numFmtId="2" fontId="65" fillId="12" borderId="23" xfId="0" applyNumberFormat="1" applyFont="1" applyFill="1" applyBorder="1" applyAlignment="1">
      <alignment horizontal="center" vertical="center"/>
    </xf>
    <xf numFmtId="2" fontId="65" fillId="12" borderId="24" xfId="0" applyNumberFormat="1" applyFont="1" applyFill="1" applyBorder="1" applyAlignment="1">
      <alignment horizontal="center" vertical="center"/>
    </xf>
    <xf numFmtId="2" fontId="65" fillId="12" borderId="25" xfId="0" applyNumberFormat="1" applyFont="1" applyFill="1" applyBorder="1" applyAlignment="1">
      <alignment horizontal="center" vertical="center"/>
    </xf>
    <xf numFmtId="2" fontId="65" fillId="13" borderId="23" xfId="0" applyNumberFormat="1" applyFont="1" applyFill="1" applyBorder="1" applyAlignment="1">
      <alignment horizontal="center" vertical="center"/>
    </xf>
    <xf numFmtId="2" fontId="65" fillId="13" borderId="24" xfId="0" applyNumberFormat="1" applyFont="1" applyFill="1" applyBorder="1" applyAlignment="1">
      <alignment horizontal="center" vertical="center"/>
    </xf>
    <xf numFmtId="2" fontId="65" fillId="13" borderId="25" xfId="0" applyNumberFormat="1" applyFont="1" applyFill="1" applyBorder="1" applyAlignment="1">
      <alignment horizontal="center" vertical="center"/>
    </xf>
    <xf numFmtId="2" fontId="65" fillId="13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2" borderId="1" xfId="0" applyFont="1" applyFill="1" applyBorder="1" applyAlignment="1">
      <alignment horizontal="left" vertical="center" indent="3"/>
    </xf>
    <xf numFmtId="0" fontId="0" fillId="8" borderId="1" xfId="0" applyFont="1" applyFill="1" applyBorder="1" applyAlignment="1">
      <alignment horizontal="left" vertical="center" indent="3"/>
    </xf>
    <xf numFmtId="0" fontId="66" fillId="15" borderId="31" xfId="5" applyFont="1" applyFill="1" applyBorder="1" applyAlignment="1">
      <alignment horizontal="center" vertical="center"/>
    </xf>
    <xf numFmtId="0" fontId="66" fillId="15" borderId="35" xfId="1" applyFont="1" applyFill="1" applyBorder="1" applyAlignment="1">
      <alignment horizontal="center" vertical="center" wrapText="1"/>
    </xf>
    <xf numFmtId="0" fontId="66" fillId="15" borderId="32" xfId="1" applyFont="1" applyFill="1" applyBorder="1" applyAlignment="1">
      <alignment horizontal="center" vertical="center" wrapText="1"/>
    </xf>
    <xf numFmtId="0" fontId="0" fillId="2" borderId="1" xfId="0" applyFont="1" applyFill="1" applyBorder="1"/>
    <xf numFmtId="0" fontId="0" fillId="16" borderId="1" xfId="0" applyFill="1" applyBorder="1" applyAlignment="1">
      <alignment horizontal="center" vertical="center" wrapText="1"/>
    </xf>
    <xf numFmtId="0" fontId="0" fillId="16" borderId="21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left" vertical="center" wrapText="1" indent="1"/>
    </xf>
    <xf numFmtId="1" fontId="0" fillId="0" borderId="20" xfId="0" applyNumberFormat="1" applyFont="1" applyBorder="1" applyAlignment="1">
      <alignment horizontal="center" vertical="top"/>
    </xf>
    <xf numFmtId="0" fontId="0" fillId="0" borderId="1" xfId="0" applyNumberFormat="1" applyFont="1" applyBorder="1" applyAlignment="1">
      <alignment horizontal="left" vertical="top"/>
    </xf>
    <xf numFmtId="0" fontId="0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left" vertical="top" wrapText="1"/>
    </xf>
    <xf numFmtId="0" fontId="45" fillId="14" borderId="1" xfId="0" applyFont="1" applyFill="1" applyBorder="1" applyAlignment="1">
      <alignment horizontal="left" vertical="center" wrapText="1" indent="1"/>
    </xf>
    <xf numFmtId="0" fontId="0" fillId="8" borderId="0" xfId="0" applyFont="1" applyFill="1" applyBorder="1" applyAlignment="1">
      <alignment horizontal="left" vertical="center" indent="3"/>
    </xf>
    <xf numFmtId="1" fontId="0" fillId="0" borderId="1" xfId="0" applyNumberFormat="1" applyFont="1" applyBorder="1" applyAlignment="1">
      <alignment horizontal="center" vertical="top"/>
    </xf>
    <xf numFmtId="2" fontId="45" fillId="2" borderId="0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vertical="center"/>
    </xf>
    <xf numFmtId="0" fontId="43" fillId="2" borderId="1" xfId="0" applyFont="1" applyFill="1" applyBorder="1" applyAlignment="1">
      <alignment horizontal="right" indent="1"/>
    </xf>
    <xf numFmtId="0" fontId="0" fillId="2" borderId="1" xfId="0" applyFill="1" applyBorder="1" applyAlignment="1">
      <alignment horizontal="right" vertical="center" indent="1"/>
    </xf>
    <xf numFmtId="0" fontId="67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right" vertical="center" indent="1"/>
    </xf>
    <xf numFmtId="166" fontId="67" fillId="2" borderId="1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  <xf numFmtId="0" fontId="15" fillId="17" borderId="1" xfId="0" applyFont="1" applyFill="1" applyBorder="1"/>
    <xf numFmtId="0" fontId="68" fillId="0" borderId="1" xfId="0" applyFont="1" applyBorder="1" applyAlignment="1">
      <alignment horizontal="center"/>
    </xf>
    <xf numFmtId="0" fontId="69" fillId="18" borderId="14" xfId="1" applyFont="1" applyFill="1" applyBorder="1" applyAlignment="1"/>
    <xf numFmtId="0" fontId="69" fillId="18" borderId="15" xfId="1" applyFont="1" applyFill="1" applyBorder="1" applyAlignment="1"/>
    <xf numFmtId="0" fontId="69" fillId="18" borderId="16" xfId="1" applyFont="1" applyFill="1" applyBorder="1"/>
    <xf numFmtId="0" fontId="70" fillId="2" borderId="57" xfId="1" applyFont="1" applyFill="1" applyBorder="1" applyAlignment="1">
      <alignment horizontal="left" vertical="center"/>
    </xf>
    <xf numFmtId="0" fontId="70" fillId="0" borderId="3" xfId="1" applyNumberFormat="1" applyFont="1" applyBorder="1"/>
    <xf numFmtId="0" fontId="70" fillId="0" borderId="3" xfId="1" applyFont="1" applyBorder="1"/>
    <xf numFmtId="0" fontId="70" fillId="8" borderId="20" xfId="1" applyFont="1" applyFill="1" applyBorder="1" applyAlignment="1">
      <alignment horizontal="left" vertical="center"/>
    </xf>
    <xf numFmtId="0" fontId="70" fillId="0" borderId="1" xfId="1" applyFont="1" applyBorder="1"/>
    <xf numFmtId="0" fontId="70" fillId="0" borderId="1" xfId="1" applyFont="1" applyFill="1" applyBorder="1"/>
    <xf numFmtId="0" fontId="70" fillId="0" borderId="20" xfId="1" applyFont="1" applyBorder="1" applyAlignment="1">
      <alignment horizontal="left"/>
    </xf>
    <xf numFmtId="0" fontId="70" fillId="0" borderId="23" xfId="1" applyFont="1" applyBorder="1" applyAlignment="1">
      <alignment horizontal="left"/>
    </xf>
    <xf numFmtId="0" fontId="70" fillId="0" borderId="24" xfId="1" applyFont="1" applyBorder="1"/>
    <xf numFmtId="0" fontId="12" fillId="0" borderId="37" xfId="1" applyFont="1" applyBorder="1"/>
    <xf numFmtId="0" fontId="12" fillId="0" borderId="17" xfId="1" applyFont="1" applyBorder="1"/>
    <xf numFmtId="0" fontId="12" fillId="0" borderId="48" xfId="1" applyFont="1" applyBorder="1"/>
    <xf numFmtId="0" fontId="12" fillId="0" borderId="19" xfId="1" applyFont="1" applyBorder="1"/>
    <xf numFmtId="0" fontId="73" fillId="0" borderId="0" xfId="1" applyFont="1"/>
    <xf numFmtId="0" fontId="12" fillId="0" borderId="69" xfId="1" applyFont="1" applyBorder="1"/>
    <xf numFmtId="0" fontId="12" fillId="0" borderId="22" xfId="1" applyFont="1" applyBorder="1"/>
    <xf numFmtId="0" fontId="72" fillId="0" borderId="58" xfId="1" applyFont="1" applyFill="1" applyBorder="1"/>
    <xf numFmtId="0" fontId="72" fillId="0" borderId="60" xfId="1" applyFont="1" applyBorder="1"/>
    <xf numFmtId="0" fontId="12" fillId="0" borderId="0" xfId="1" applyFont="1" applyBorder="1"/>
    <xf numFmtId="0" fontId="12" fillId="0" borderId="0" xfId="1" applyFont="1"/>
    <xf numFmtId="0" fontId="71" fillId="0" borderId="18" xfId="0" applyNumberFormat="1" applyFont="1" applyBorder="1" applyAlignment="1">
      <alignment horizontal="center" vertical="center"/>
    </xf>
    <xf numFmtId="0" fontId="70" fillId="0" borderId="21" xfId="0" applyFont="1" applyBorder="1" applyAlignment="1">
      <alignment horizontal="center"/>
    </xf>
    <xf numFmtId="0" fontId="70" fillId="0" borderId="25" xfId="0" applyFont="1" applyBorder="1" applyAlignment="1">
      <alignment horizontal="center"/>
    </xf>
    <xf numFmtId="0" fontId="74" fillId="17" borderId="1" xfId="0" applyFont="1" applyFill="1" applyBorder="1"/>
    <xf numFmtId="0" fontId="57" fillId="17" borderId="1" xfId="0" applyFont="1" applyFill="1" applyBorder="1"/>
    <xf numFmtId="0" fontId="15" fillId="2" borderId="5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1" fontId="42" fillId="2" borderId="40" xfId="0" applyNumberFormat="1" applyFont="1" applyFill="1" applyBorder="1" applyAlignment="1">
      <alignment horizontal="center" vertical="center"/>
    </xf>
    <xf numFmtId="1" fontId="42" fillId="2" borderId="4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9" fillId="0" borderId="1" xfId="0" applyFont="1" applyFill="1" applyBorder="1"/>
    <xf numFmtId="0" fontId="42" fillId="2" borderId="1" xfId="2" applyFont="1" applyFill="1" applyBorder="1" applyAlignment="1">
      <alignment horizontal="center" vertical="center"/>
    </xf>
    <xf numFmtId="0" fontId="42" fillId="2" borderId="3" xfId="2" applyFont="1" applyFill="1" applyBorder="1" applyAlignment="1">
      <alignment horizontal="center" vertical="center"/>
    </xf>
    <xf numFmtId="0" fontId="9" fillId="3" borderId="71" xfId="2" applyFont="1" applyFill="1" applyBorder="1" applyAlignment="1">
      <alignment horizontal="left" vertical="center" wrapText="1"/>
    </xf>
    <xf numFmtId="0" fontId="9" fillId="3" borderId="2" xfId="2" applyFont="1" applyFill="1" applyBorder="1" applyAlignment="1">
      <alignment horizontal="left" vertical="center" wrapText="1"/>
    </xf>
    <xf numFmtId="0" fontId="9" fillId="3" borderId="72" xfId="2" applyFont="1" applyFill="1" applyBorder="1" applyAlignment="1">
      <alignment horizontal="left" vertical="center" wrapText="1"/>
    </xf>
    <xf numFmtId="0" fontId="9" fillId="3" borderId="67" xfId="2" applyFont="1" applyFill="1" applyBorder="1" applyAlignment="1">
      <alignment horizontal="left" vertical="center" wrapText="1"/>
    </xf>
    <xf numFmtId="1" fontId="9" fillId="2" borderId="53" xfId="0" applyNumberFormat="1" applyFont="1" applyFill="1" applyBorder="1" applyAlignment="1">
      <alignment horizontal="center" vertical="center"/>
    </xf>
    <xf numFmtId="0" fontId="9" fillId="3" borderId="66" xfId="2" applyFont="1" applyFill="1" applyBorder="1" applyAlignment="1">
      <alignment horizontal="left" vertical="center" wrapText="1"/>
    </xf>
    <xf numFmtId="0" fontId="9" fillId="0" borderId="2" xfId="0" applyFont="1" applyFill="1" applyBorder="1"/>
    <xf numFmtId="0" fontId="9" fillId="0" borderId="72" xfId="0" applyFont="1" applyFill="1" applyBorder="1"/>
    <xf numFmtId="0" fontId="19" fillId="0" borderId="1" xfId="0" applyFont="1" applyFill="1" applyBorder="1" applyAlignment="1">
      <alignment horizontal="center"/>
    </xf>
    <xf numFmtId="0" fontId="19" fillId="0" borderId="0" xfId="0" applyFont="1" applyAlignment="1"/>
    <xf numFmtId="0" fontId="0" fillId="0" borderId="0" xfId="0" applyBorder="1"/>
    <xf numFmtId="49" fontId="75" fillId="0" borderId="1" xfId="0" applyNumberFormat="1" applyFont="1" applyBorder="1" applyAlignment="1">
      <alignment horizontal="center" vertical="top" wrapText="1"/>
    </xf>
    <xf numFmtId="0" fontId="20" fillId="0" borderId="1" xfId="0" applyFont="1" applyBorder="1"/>
    <xf numFmtId="0" fontId="75" fillId="19" borderId="1" xfId="0" applyFont="1" applyFill="1" applyBorder="1" applyAlignment="1">
      <alignment horizontal="left" vertical="top" wrapText="1"/>
    </xf>
    <xf numFmtId="0" fontId="10" fillId="0" borderId="4" xfId="0" applyFont="1" applyBorder="1"/>
    <xf numFmtId="0" fontId="60" fillId="0" borderId="1" xfId="0" applyFont="1" applyBorder="1"/>
    <xf numFmtId="0" fontId="15" fillId="2" borderId="5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22" fillId="0" borderId="8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8" fillId="0" borderId="0" xfId="0" applyFont="1" applyFill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30" fillId="0" borderId="7" xfId="0" applyFont="1" applyBorder="1"/>
    <xf numFmtId="0" fontId="0" fillId="0" borderId="7" xfId="0" applyBorder="1"/>
    <xf numFmtId="0" fontId="11" fillId="0" borderId="0" xfId="0" applyFont="1" applyBorder="1" applyAlignment="1">
      <alignment horizontal="center" vertical="center" wrapText="1"/>
    </xf>
    <xf numFmtId="49" fontId="3" fillId="2" borderId="50" xfId="0" applyNumberFormat="1" applyFont="1" applyFill="1" applyBorder="1" applyAlignment="1">
      <alignment horizontal="center" vertical="center" wrapText="1"/>
    </xf>
    <xf numFmtId="49" fontId="3" fillId="2" borderId="46" xfId="0" applyNumberFormat="1" applyFont="1" applyFill="1" applyBorder="1" applyAlignment="1">
      <alignment horizontal="center" vertical="center" wrapText="1"/>
    </xf>
    <xf numFmtId="49" fontId="3" fillId="2" borderId="55" xfId="0" applyNumberFormat="1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49" fontId="3" fillId="2" borderId="17" xfId="0" applyNumberFormat="1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/>
    </xf>
    <xf numFmtId="0" fontId="3" fillId="2" borderId="37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3" fillId="2" borderId="47" xfId="0" applyFont="1" applyFill="1" applyBorder="1" applyAlignment="1">
      <alignment horizontal="center" vertical="center"/>
    </xf>
    <xf numFmtId="1" fontId="3" fillId="2" borderId="55" xfId="0" applyNumberFormat="1" applyFont="1" applyFill="1" applyBorder="1" applyAlignment="1">
      <alignment horizontal="center" vertical="center"/>
    </xf>
    <xf numFmtId="1" fontId="3" fillId="2" borderId="13" xfId="0" applyNumberFormat="1" applyFont="1" applyFill="1" applyBorder="1" applyAlignment="1">
      <alignment horizontal="center" vertical="center"/>
    </xf>
    <xf numFmtId="1" fontId="3" fillId="2" borderId="28" xfId="0" applyNumberFormat="1" applyFont="1" applyFill="1" applyBorder="1" applyAlignment="1">
      <alignment horizontal="center" vertical="center"/>
    </xf>
    <xf numFmtId="0" fontId="15" fillId="10" borderId="31" xfId="0" applyFont="1" applyFill="1" applyBorder="1" applyAlignment="1">
      <alignment horizontal="center" vertical="center" wrapText="1"/>
    </xf>
    <xf numFmtId="0" fontId="15" fillId="10" borderId="32" xfId="0" applyFont="1" applyFill="1" applyBorder="1" applyAlignment="1">
      <alignment horizontal="center" vertical="center" wrapText="1"/>
    </xf>
    <xf numFmtId="0" fontId="42" fillId="3" borderId="40" xfId="2" applyFont="1" applyFill="1" applyBorder="1" applyAlignment="1">
      <alignment horizontal="center" vertical="center"/>
    </xf>
    <xf numFmtId="0" fontId="42" fillId="3" borderId="57" xfId="2" applyFont="1" applyFill="1" applyBorder="1" applyAlignment="1">
      <alignment horizontal="center" vertical="center"/>
    </xf>
    <xf numFmtId="0" fontId="42" fillId="3" borderId="41" xfId="2" applyFont="1" applyFill="1" applyBorder="1" applyAlignment="1">
      <alignment horizontal="center" vertical="center"/>
    </xf>
    <xf numFmtId="0" fontId="42" fillId="3" borderId="18" xfId="2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left" vertical="center" wrapText="1"/>
    </xf>
    <xf numFmtId="0" fontId="9" fillId="3" borderId="3" xfId="2" applyFont="1" applyFill="1" applyBorder="1" applyAlignment="1">
      <alignment horizontal="left" vertical="center" wrapText="1"/>
    </xf>
    <xf numFmtId="1" fontId="9" fillId="2" borderId="44" xfId="0" applyNumberFormat="1" applyFont="1" applyFill="1" applyBorder="1" applyAlignment="1">
      <alignment horizontal="center" vertical="center"/>
    </xf>
    <xf numFmtId="1" fontId="9" fillId="2" borderId="45" xfId="0" applyNumberFormat="1" applyFont="1" applyFill="1" applyBorder="1" applyAlignment="1">
      <alignment horizontal="center" vertical="center"/>
    </xf>
    <xf numFmtId="1" fontId="9" fillId="2" borderId="33" xfId="0" applyNumberFormat="1" applyFont="1" applyFill="1" applyBorder="1" applyAlignment="1">
      <alignment horizontal="center" vertical="center"/>
    </xf>
    <xf numFmtId="0" fontId="15" fillId="2" borderId="40" xfId="0" applyFont="1" applyFill="1" applyBorder="1" applyAlignment="1">
      <alignment horizontal="center" vertical="center"/>
    </xf>
    <xf numFmtId="0" fontId="15" fillId="2" borderId="57" xfId="0" applyFont="1" applyFill="1" applyBorder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1" fontId="3" fillId="2" borderId="44" xfId="0" applyNumberFormat="1" applyFont="1" applyFill="1" applyBorder="1" applyAlignment="1">
      <alignment horizontal="center" vertical="center"/>
    </xf>
    <xf numFmtId="1" fontId="3" fillId="2" borderId="45" xfId="0" applyNumberFormat="1" applyFont="1" applyFill="1" applyBorder="1" applyAlignment="1">
      <alignment horizontal="center" vertical="center"/>
    </xf>
    <xf numFmtId="1" fontId="3" fillId="2" borderId="33" xfId="0" applyNumberFormat="1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1" fontId="3" fillId="2" borderId="44" xfId="0" applyNumberFormat="1" applyFont="1" applyFill="1" applyBorder="1" applyAlignment="1">
      <alignment horizontal="center" vertical="center" wrapText="1"/>
    </xf>
    <xf numFmtId="1" fontId="3" fillId="2" borderId="45" xfId="0" applyNumberFormat="1" applyFont="1" applyFill="1" applyBorder="1" applyAlignment="1">
      <alignment horizontal="center" vertical="center" wrapText="1"/>
    </xf>
    <xf numFmtId="1" fontId="3" fillId="2" borderId="33" xfId="0" applyNumberFormat="1" applyFont="1" applyFill="1" applyBorder="1" applyAlignment="1">
      <alignment horizontal="center" vertical="center" wrapText="1"/>
    </xf>
    <xf numFmtId="1" fontId="3" fillId="2" borderId="29" xfId="0" applyNumberFormat="1" applyFont="1" applyFill="1" applyBorder="1" applyAlignment="1">
      <alignment horizontal="center" vertical="center" wrapText="1"/>
    </xf>
    <xf numFmtId="1" fontId="9" fillId="2" borderId="31" xfId="0" applyNumberFormat="1" applyFont="1" applyFill="1" applyBorder="1" applyAlignment="1">
      <alignment horizontal="center" vertical="center"/>
    </xf>
    <xf numFmtId="1" fontId="9" fillId="2" borderId="20" xfId="0" applyNumberFormat="1" applyFont="1" applyFill="1" applyBorder="1" applyAlignment="1">
      <alignment horizontal="center" vertical="center"/>
    </xf>
    <xf numFmtId="0" fontId="15" fillId="2" borderId="48" xfId="0" applyFont="1" applyFill="1" applyBorder="1" applyAlignment="1">
      <alignment horizontal="center" vertical="center"/>
    </xf>
    <xf numFmtId="1" fontId="9" fillId="2" borderId="70" xfId="0" applyNumberFormat="1" applyFont="1" applyFill="1" applyBorder="1" applyAlignment="1">
      <alignment horizontal="center" vertical="center"/>
    </xf>
    <xf numFmtId="1" fontId="9" fillId="2" borderId="4" xfId="0" applyNumberFormat="1" applyFont="1" applyFill="1" applyBorder="1" applyAlignment="1">
      <alignment horizontal="center" vertical="center"/>
    </xf>
    <xf numFmtId="0" fontId="11" fillId="0" borderId="0" xfId="1" applyFont="1" applyBorder="1" applyAlignment="1">
      <alignment horizontal="center" vertical="center" wrapText="1"/>
    </xf>
    <xf numFmtId="0" fontId="15" fillId="3" borderId="40" xfId="2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horizontal="center" vertical="center"/>
    </xf>
    <xf numFmtId="0" fontId="15" fillId="3" borderId="41" xfId="2" applyFont="1" applyFill="1" applyBorder="1" applyAlignment="1">
      <alignment horizontal="center" vertical="center"/>
    </xf>
    <xf numFmtId="0" fontId="15" fillId="2" borderId="49" xfId="0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49" fontId="3" fillId="2" borderId="31" xfId="0" applyNumberFormat="1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/>
    </xf>
    <xf numFmtId="0" fontId="12" fillId="0" borderId="0" xfId="1" applyFont="1" applyAlignment="1">
      <alignment horizontal="center"/>
    </xf>
    <xf numFmtId="0" fontId="3" fillId="3" borderId="37" xfId="2" applyFont="1" applyFill="1" applyBorder="1" applyAlignment="1">
      <alignment horizontal="center" vertical="center" wrapText="1"/>
    </xf>
    <xf numFmtId="0" fontId="3" fillId="3" borderId="38" xfId="2" applyFont="1" applyFill="1" applyBorder="1" applyAlignment="1">
      <alignment horizontal="center" vertical="center" wrapText="1"/>
    </xf>
    <xf numFmtId="0" fontId="3" fillId="3" borderId="53" xfId="2" applyFont="1" applyFill="1" applyBorder="1" applyAlignment="1">
      <alignment horizontal="center" vertical="center" wrapText="1"/>
    </xf>
    <xf numFmtId="0" fontId="3" fillId="3" borderId="54" xfId="2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2" fillId="3" borderId="21" xfId="2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45" fillId="0" borderId="55" xfId="0" applyFont="1" applyBorder="1" applyAlignment="1">
      <alignment horizontal="center" vertical="center"/>
    </xf>
    <xf numFmtId="0" fontId="45" fillId="0" borderId="56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/>
    </xf>
    <xf numFmtId="0" fontId="5" fillId="0" borderId="43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0" fontId="42" fillId="3" borderId="20" xfId="2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center" vertical="center" wrapText="1"/>
    </xf>
    <xf numFmtId="165" fontId="56" fillId="9" borderId="31" xfId="0" applyNumberFormat="1" applyFont="1" applyFill="1" applyBorder="1" applyAlignment="1">
      <alignment horizontal="center" vertical="center" wrapText="1"/>
    </xf>
    <xf numFmtId="0" fontId="56" fillId="9" borderId="32" xfId="0" applyFont="1" applyFill="1" applyBorder="1" applyAlignment="1"/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" fontId="9" fillId="2" borderId="31" xfId="0" applyNumberFormat="1" applyFont="1" applyFill="1" applyBorder="1" applyAlignment="1">
      <alignment horizontal="center" vertical="center" wrapText="1"/>
    </xf>
    <xf numFmtId="1" fontId="9" fillId="2" borderId="20" xfId="0" applyNumberFormat="1" applyFont="1" applyFill="1" applyBorder="1" applyAlignment="1">
      <alignment horizontal="center" vertical="center" wrapText="1"/>
    </xf>
    <xf numFmtId="1" fontId="9" fillId="2" borderId="23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 wrapText="1"/>
    </xf>
    <xf numFmtId="0" fontId="15" fillId="2" borderId="45" xfId="0" applyFont="1" applyFill="1" applyBorder="1" applyAlignment="1">
      <alignment horizontal="center" vertical="center" wrapText="1"/>
    </xf>
    <xf numFmtId="0" fontId="15" fillId="2" borderId="33" xfId="0" applyFont="1" applyFill="1" applyBorder="1" applyAlignment="1">
      <alignment horizontal="center" vertical="center" wrapText="1"/>
    </xf>
    <xf numFmtId="1" fontId="9" fillId="2" borderId="44" xfId="0" applyNumberFormat="1" applyFont="1" applyFill="1" applyBorder="1" applyAlignment="1">
      <alignment horizontal="center" vertical="center" wrapText="1"/>
    </xf>
    <xf numFmtId="1" fontId="9" fillId="2" borderId="45" xfId="0" applyNumberFormat="1" applyFont="1" applyFill="1" applyBorder="1" applyAlignment="1">
      <alignment horizontal="center" vertical="center" wrapText="1"/>
    </xf>
    <xf numFmtId="1" fontId="9" fillId="2" borderId="13" xfId="0" applyNumberFormat="1" applyFont="1" applyFill="1" applyBorder="1" applyAlignment="1">
      <alignment horizontal="center" vertical="center" wrapText="1"/>
    </xf>
    <xf numFmtId="1" fontId="9" fillId="2" borderId="33" xfId="0" applyNumberFormat="1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48" xfId="0" applyFont="1" applyFill="1" applyBorder="1" applyAlignment="1">
      <alignment horizontal="center" vertical="center" wrapText="1"/>
    </xf>
    <xf numFmtId="0" fontId="4" fillId="0" borderId="0" xfId="0" applyFont="1" applyBorder="1"/>
    <xf numFmtId="0" fontId="0" fillId="0" borderId="0" xfId="0" applyBorder="1"/>
    <xf numFmtId="0" fontId="3" fillId="2" borderId="14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9" fillId="3" borderId="53" xfId="2" applyFont="1" applyFill="1" applyBorder="1" applyAlignment="1">
      <alignment horizontal="center" vertical="center" wrapText="1"/>
    </xf>
    <xf numFmtId="0" fontId="9" fillId="3" borderId="5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horizontal="center" vertical="center" wrapText="1"/>
    </xf>
    <xf numFmtId="0" fontId="15" fillId="2" borderId="12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47" fillId="2" borderId="58" xfId="0" applyFont="1" applyFill="1" applyBorder="1" applyAlignment="1">
      <alignment horizontal="center" vertical="center"/>
    </xf>
    <xf numFmtId="0" fontId="47" fillId="2" borderId="59" xfId="0" applyFont="1" applyFill="1" applyBorder="1" applyAlignment="1">
      <alignment horizontal="center" vertical="center"/>
    </xf>
    <xf numFmtId="0" fontId="47" fillId="2" borderId="61" xfId="0" applyFont="1" applyFill="1" applyBorder="1" applyAlignment="1">
      <alignment horizontal="center" vertical="center"/>
    </xf>
    <xf numFmtId="1" fontId="42" fillId="2" borderId="40" xfId="0" applyNumberFormat="1" applyFont="1" applyFill="1" applyBorder="1" applyAlignment="1">
      <alignment horizontal="center" vertical="center"/>
    </xf>
    <xf numFmtId="1" fontId="42" fillId="2" borderId="4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1" fontId="9" fillId="2" borderId="23" xfId="0" applyNumberFormat="1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center" vertical="center" wrapText="1"/>
    </xf>
    <xf numFmtId="0" fontId="9" fillId="3" borderId="3" xfId="2" applyFont="1" applyFill="1" applyBorder="1" applyAlignment="1">
      <alignment horizontal="center" vertical="center" wrapText="1"/>
    </xf>
    <xf numFmtId="1" fontId="9" fillId="2" borderId="17" xfId="0" applyNumberFormat="1" applyFont="1" applyFill="1" applyBorder="1" applyAlignment="1">
      <alignment horizontal="center" vertical="center"/>
    </xf>
    <xf numFmtId="1" fontId="9" fillId="2" borderId="19" xfId="0" applyNumberFormat="1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9" fillId="3" borderId="72" xfId="2" applyFont="1" applyFill="1" applyBorder="1" applyAlignment="1">
      <alignment horizontal="center" vertical="center" wrapText="1"/>
    </xf>
    <xf numFmtId="0" fontId="9" fillId="3" borderId="71" xfId="2" applyFont="1" applyFill="1" applyBorder="1" applyAlignment="1">
      <alignment horizontal="center" vertical="center" wrapText="1"/>
    </xf>
    <xf numFmtId="1" fontId="9" fillId="2" borderId="0" xfId="0" applyNumberFormat="1" applyFont="1" applyFill="1" applyBorder="1" applyAlignment="1">
      <alignment horizontal="center" vertical="center"/>
    </xf>
    <xf numFmtId="1" fontId="9" fillId="2" borderId="26" xfId="0" applyNumberFormat="1" applyFont="1" applyFill="1" applyBorder="1" applyAlignment="1">
      <alignment horizontal="center" vertical="center"/>
    </xf>
    <xf numFmtId="0" fontId="3" fillId="3" borderId="53" xfId="2" applyFont="1" applyFill="1" applyBorder="1" applyAlignment="1">
      <alignment horizontal="center" vertical="center"/>
    </xf>
    <xf numFmtId="0" fontId="3" fillId="3" borderId="54" xfId="2" applyFont="1" applyFill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0" fontId="15" fillId="2" borderId="33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1" fontId="9" fillId="2" borderId="13" xfId="0" applyNumberFormat="1" applyFont="1" applyFill="1" applyBorder="1" applyAlignment="1">
      <alignment horizontal="center" vertical="center"/>
    </xf>
    <xf numFmtId="0" fontId="3" fillId="2" borderId="59" xfId="0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horizontal="center" vertical="center"/>
    </xf>
    <xf numFmtId="1" fontId="9" fillId="2" borderId="22" xfId="0" applyNumberFormat="1" applyFont="1" applyFill="1" applyBorder="1" applyAlignment="1">
      <alignment horizontal="center" vertical="center"/>
    </xf>
    <xf numFmtId="1" fontId="9" fillId="2" borderId="53" xfId="0" applyNumberFormat="1" applyFont="1" applyFill="1" applyBorder="1" applyAlignment="1">
      <alignment horizontal="center" vertical="center"/>
    </xf>
    <xf numFmtId="1" fontId="9" fillId="2" borderId="74" xfId="0" applyNumberFormat="1" applyFont="1" applyFill="1" applyBorder="1" applyAlignment="1">
      <alignment horizontal="center" vertical="center"/>
    </xf>
    <xf numFmtId="1" fontId="9" fillId="2" borderId="54" xfId="0" applyNumberFormat="1" applyFont="1" applyFill="1" applyBorder="1" applyAlignment="1">
      <alignment horizontal="center" vertical="center"/>
    </xf>
    <xf numFmtId="1" fontId="9" fillId="2" borderId="73" xfId="0" applyNumberFormat="1" applyFont="1" applyFill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9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0" fontId="4" fillId="0" borderId="7" xfId="0" applyFont="1" applyBorder="1"/>
    <xf numFmtId="0" fontId="3" fillId="2" borderId="58" xfId="0" applyFont="1" applyFill="1" applyBorder="1" applyAlignment="1">
      <alignment horizontal="center" vertical="center"/>
    </xf>
    <xf numFmtId="1" fontId="9" fillId="2" borderId="40" xfId="0" applyNumberFormat="1" applyFont="1" applyFill="1" applyBorder="1" applyAlignment="1">
      <alignment horizontal="center" vertical="center"/>
    </xf>
    <xf numFmtId="1" fontId="9" fillId="2" borderId="3" xfId="0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1" fontId="9" fillId="0" borderId="0" xfId="0" applyNumberFormat="1" applyFont="1" applyBorder="1" applyAlignment="1">
      <alignment horizontal="left" vertical="center" wrapText="1"/>
    </xf>
    <xf numFmtId="0" fontId="4" fillId="0" borderId="0" xfId="0" applyFont="1" applyAlignment="1">
      <alignment horizontal="left" vertical="top"/>
    </xf>
    <xf numFmtId="0" fontId="4" fillId="0" borderId="0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5" fillId="2" borderId="17" xfId="0" applyFont="1" applyFill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1" fontId="9" fillId="0" borderId="0" xfId="0" applyNumberFormat="1" applyFont="1" applyBorder="1" applyAlignment="1">
      <alignment horizontal="left" vertical="center"/>
    </xf>
    <xf numFmtId="0" fontId="9" fillId="0" borderId="0" xfId="0" applyFont="1" applyFill="1" applyAlignment="1"/>
    <xf numFmtId="0" fontId="15" fillId="0" borderId="37" xfId="2" applyFont="1" applyFill="1" applyBorder="1" applyAlignment="1">
      <alignment horizontal="center" vertical="center" wrapText="1"/>
    </xf>
    <xf numFmtId="0" fontId="15" fillId="0" borderId="47" xfId="2" applyFont="1" applyFill="1" applyBorder="1" applyAlignment="1">
      <alignment horizontal="center" vertical="center" wrapText="1"/>
    </xf>
    <xf numFmtId="0" fontId="4" fillId="0" borderId="0" xfId="0" applyFont="1" applyBorder="1" applyAlignment="1"/>
    <xf numFmtId="0" fontId="5" fillId="0" borderId="58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49" fontId="39" fillId="0" borderId="1" xfId="0" applyNumberFormat="1" applyFont="1" applyFill="1" applyBorder="1" applyAlignment="1">
      <alignment horizontal="center" vertical="center"/>
    </xf>
    <xf numFmtId="49" fontId="39" fillId="0" borderId="1" xfId="0" applyNumberFormat="1" applyFont="1" applyBorder="1" applyAlignment="1">
      <alignment horizontal="center" vertical="center"/>
    </xf>
    <xf numFmtId="49" fontId="39" fillId="0" borderId="8" xfId="0" applyNumberFormat="1" applyFont="1" applyBorder="1" applyAlignment="1">
      <alignment horizontal="center" vertical="center"/>
    </xf>
    <xf numFmtId="49" fontId="39" fillId="0" borderId="9" xfId="0" applyNumberFormat="1" applyFont="1" applyBorder="1" applyAlignment="1">
      <alignment horizontal="center" vertical="center"/>
    </xf>
    <xf numFmtId="49" fontId="39" fillId="0" borderId="2" xfId="0" applyNumberFormat="1" applyFont="1" applyBorder="1" applyAlignment="1">
      <alignment horizontal="center" vertical="center"/>
    </xf>
    <xf numFmtId="49" fontId="40" fillId="0" borderId="1" xfId="0" applyNumberFormat="1" applyFont="1" applyBorder="1" applyAlignment="1">
      <alignment horizontal="center" vertical="center"/>
    </xf>
    <xf numFmtId="49" fontId="3" fillId="2" borderId="37" xfId="0" applyNumberFormat="1" applyFont="1" applyFill="1" applyBorder="1" applyAlignment="1">
      <alignment horizontal="center" vertical="center"/>
    </xf>
    <xf numFmtId="0" fontId="4" fillId="0" borderId="40" xfId="0" applyFont="1" applyBorder="1" applyAlignment="1">
      <alignment horizontal="center"/>
    </xf>
    <xf numFmtId="0" fontId="0" fillId="0" borderId="37" xfId="0" applyFont="1" applyBorder="1" applyAlignment="1">
      <alignment horizontal="center" vertical="center" wrapText="1"/>
    </xf>
    <xf numFmtId="0" fontId="0" fillId="0" borderId="48" xfId="0" applyFont="1" applyBorder="1" applyAlignment="1">
      <alignment horizontal="center" vertical="center" wrapText="1"/>
    </xf>
    <xf numFmtId="0" fontId="0" fillId="0" borderId="69" xfId="0" applyFont="1" applyBorder="1" applyAlignment="1">
      <alignment horizontal="center" vertical="center" wrapText="1"/>
    </xf>
    <xf numFmtId="0" fontId="15" fillId="2" borderId="37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0" fillId="8" borderId="1" xfId="0" applyFont="1" applyFill="1" applyBorder="1" applyAlignment="1">
      <alignment horizontal="center"/>
    </xf>
    <xf numFmtId="0" fontId="0" fillId="8" borderId="21" xfId="0" applyFont="1" applyFill="1" applyBorder="1" applyAlignment="1">
      <alignment horizontal="center"/>
    </xf>
    <xf numFmtId="0" fontId="4" fillId="2" borderId="2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/>
    </xf>
    <xf numFmtId="0" fontId="0" fillId="2" borderId="21" xfId="0" applyFont="1" applyFill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3" fillId="6" borderId="20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21" xfId="0" applyFont="1" applyFill="1" applyBorder="1" applyAlignment="1">
      <alignment horizontal="center" vertical="center"/>
    </xf>
    <xf numFmtId="0" fontId="45" fillId="7" borderId="20" xfId="0" applyFont="1" applyFill="1" applyBorder="1" applyAlignment="1">
      <alignment horizontal="center" vertical="center"/>
    </xf>
    <xf numFmtId="0" fontId="45" fillId="7" borderId="1" xfId="0" applyFont="1" applyFill="1" applyBorder="1" applyAlignment="1">
      <alignment horizontal="center" vertical="center"/>
    </xf>
    <xf numFmtId="0" fontId="45" fillId="7" borderId="21" xfId="0" applyFont="1" applyFill="1" applyBorder="1" applyAlignment="1">
      <alignment horizontal="center" vertical="center"/>
    </xf>
    <xf numFmtId="0" fontId="29" fillId="0" borderId="33" xfId="0" applyFont="1" applyBorder="1" applyAlignment="1">
      <alignment horizontal="center"/>
    </xf>
    <xf numFmtId="0" fontId="29" fillId="0" borderId="34" xfId="0" applyFont="1" applyBorder="1" applyAlignment="1">
      <alignment horizontal="center"/>
    </xf>
    <xf numFmtId="0" fontId="52" fillId="0" borderId="11" xfId="0" applyFont="1" applyBorder="1" applyAlignment="1">
      <alignment horizontal="center" vertical="center" textRotation="90"/>
    </xf>
    <xf numFmtId="0" fontId="52" fillId="0" borderId="8" xfId="0" applyFont="1" applyBorder="1" applyAlignment="1">
      <alignment horizontal="center" vertical="center" textRotation="90"/>
    </xf>
    <xf numFmtId="0" fontId="4" fillId="8" borderId="20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20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0" fillId="2" borderId="20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8" xfId="0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8" borderId="20" xfId="0" applyFont="1" applyFill="1" applyBorder="1" applyAlignment="1">
      <alignment horizontal="center" vertical="center"/>
    </xf>
    <xf numFmtId="0" fontId="0" fillId="8" borderId="1" xfId="0" applyFont="1" applyFill="1" applyBorder="1" applyAlignment="1">
      <alignment horizontal="center" vertical="center"/>
    </xf>
    <xf numFmtId="0" fontId="45" fillId="6" borderId="20" xfId="0" applyFont="1" applyFill="1" applyBorder="1" applyAlignment="1">
      <alignment horizontal="center" vertical="center"/>
    </xf>
    <xf numFmtId="0" fontId="45" fillId="6" borderId="1" xfId="0" applyFont="1" applyFill="1" applyBorder="1" applyAlignment="1">
      <alignment horizontal="center" vertical="center"/>
    </xf>
    <xf numFmtId="0" fontId="45" fillId="6" borderId="1" xfId="0" applyFont="1" applyFill="1" applyBorder="1" applyAlignment="1">
      <alignment horizontal="center"/>
    </xf>
    <xf numFmtId="0" fontId="45" fillId="6" borderId="21" xfId="0" applyFont="1" applyFill="1" applyBorder="1" applyAlignment="1">
      <alignment horizontal="center"/>
    </xf>
    <xf numFmtId="0" fontId="0" fillId="2" borderId="20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8" borderId="20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/>
    </xf>
    <xf numFmtId="0" fontId="0" fillId="8" borderId="21" xfId="0" applyFill="1" applyBorder="1" applyAlignment="1">
      <alignment horizontal="center"/>
    </xf>
    <xf numFmtId="0" fontId="45" fillId="6" borderId="21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left" vertical="center" wrapText="1" indent="18"/>
    </xf>
    <xf numFmtId="0" fontId="0" fillId="2" borderId="9" xfId="0" applyFill="1" applyBorder="1" applyAlignment="1">
      <alignment horizontal="left" vertical="center" indent="18"/>
    </xf>
    <xf numFmtId="0" fontId="0" fillId="2" borderId="2" xfId="0" applyFill="1" applyBorder="1" applyAlignment="1">
      <alignment horizontal="left" vertical="center" indent="18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49" fillId="6" borderId="20" xfId="4" applyFont="1" applyFill="1" applyBorder="1" applyAlignment="1">
      <alignment horizontal="center" vertical="center" wrapText="1"/>
    </xf>
    <xf numFmtId="0" fontId="47" fillId="6" borderId="1" xfId="4" applyFont="1" applyFill="1" applyBorder="1" applyAlignment="1">
      <alignment horizontal="center" vertical="center"/>
    </xf>
    <xf numFmtId="0" fontId="47" fillId="6" borderId="21" xfId="4" applyFont="1" applyFill="1" applyBorder="1" applyAlignment="1">
      <alignment horizontal="center" vertical="center"/>
    </xf>
    <xf numFmtId="0" fontId="1" fillId="0" borderId="1" xfId="4" applyFont="1" applyBorder="1" applyAlignment="1">
      <alignment horizontal="center"/>
    </xf>
    <xf numFmtId="0" fontId="1" fillId="2" borderId="1" xfId="4" applyFont="1" applyFill="1" applyBorder="1" applyAlignment="1">
      <alignment horizontal="center" vertical="center"/>
    </xf>
    <xf numFmtId="0" fontId="1" fillId="2" borderId="21" xfId="4" applyFont="1" applyFill="1" applyBorder="1" applyAlignment="1">
      <alignment horizontal="center" vertical="center"/>
    </xf>
    <xf numFmtId="0" fontId="50" fillId="6" borderId="20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21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 wrapText="1"/>
    </xf>
    <xf numFmtId="0" fontId="29" fillId="2" borderId="0" xfId="0" applyFont="1" applyFill="1" applyBorder="1" applyAlignment="1">
      <alignment horizontal="center" vertical="center" wrapText="1"/>
    </xf>
    <xf numFmtId="0" fontId="45" fillId="2" borderId="0" xfId="0" applyFont="1" applyFill="1" applyBorder="1" applyAlignment="1">
      <alignment horizontal="center" vertical="center" wrapText="1"/>
    </xf>
    <xf numFmtId="2" fontId="45" fillId="2" borderId="41" xfId="0" applyNumberFormat="1" applyFont="1" applyFill="1" applyBorder="1" applyAlignment="1">
      <alignment horizontal="center" vertical="center"/>
    </xf>
    <xf numFmtId="2" fontId="45" fillId="2" borderId="49" xfId="0" applyNumberFormat="1" applyFont="1" applyFill="1" applyBorder="1" applyAlignment="1">
      <alignment horizontal="center" vertical="center"/>
    </xf>
    <xf numFmtId="2" fontId="45" fillId="2" borderId="18" xfId="0" applyNumberFormat="1" applyFont="1" applyFill="1" applyBorder="1" applyAlignment="1">
      <alignment horizontal="center" vertical="center"/>
    </xf>
    <xf numFmtId="0" fontId="0" fillId="2" borderId="40" xfId="0" applyFont="1" applyFill="1" applyBorder="1" applyAlignment="1">
      <alignment horizontal="center" vertical="center"/>
    </xf>
    <xf numFmtId="0" fontId="0" fillId="2" borderId="45" xfId="0" applyFont="1" applyFill="1" applyBorder="1" applyAlignment="1">
      <alignment horizontal="center" vertical="center"/>
    </xf>
    <xf numFmtId="0" fontId="0" fillId="2" borderId="57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72" fillId="0" borderId="0" xfId="1" applyFont="1" applyBorder="1" applyAlignment="1">
      <alignment horizontal="center"/>
    </xf>
  </cellXfs>
  <cellStyles count="6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6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7" Type="http://schemas.openxmlformats.org/officeDocument/2006/relationships/image" Target="../media/image20.jpeg"/><Relationship Id="rId2" Type="http://schemas.openxmlformats.org/officeDocument/2006/relationships/image" Target="../media/image17.png"/><Relationship Id="rId1" Type="http://schemas.openxmlformats.org/officeDocument/2006/relationships/image" Target="../media/image16.jpeg"/><Relationship Id="rId6" Type="http://schemas.openxmlformats.org/officeDocument/2006/relationships/image" Target="../media/image19.jpeg"/><Relationship Id="rId5" Type="http://schemas.openxmlformats.org/officeDocument/2006/relationships/image" Target="../media/image5.png"/><Relationship Id="rId4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4" Type="http://schemas.openxmlformats.org/officeDocument/2006/relationships/image" Target="../media/image3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&#1055;&#1056;&#1040;&#1049;&#1057;%20&#1051;&#1048;&#1057;&#1058;%20FOROOM%2013.07..2015.xls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6.jpeg"/><Relationship Id="rId7" Type="http://schemas.openxmlformats.org/officeDocument/2006/relationships/image" Target="../media/image12.jpeg"/><Relationship Id="rId2" Type="http://schemas.openxmlformats.org/officeDocument/2006/relationships/image" Target="../media/image5.png"/><Relationship Id="rId1" Type="http://schemas.openxmlformats.org/officeDocument/2006/relationships/image" Target="../media/image9.jpeg"/><Relationship Id="rId6" Type="http://schemas.openxmlformats.org/officeDocument/2006/relationships/image" Target="../media/image11.jpeg"/><Relationship Id="rId5" Type="http://schemas.openxmlformats.org/officeDocument/2006/relationships/image" Target="../media/image7.jpeg"/><Relationship Id="rId4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jpeg"/><Relationship Id="rId6" Type="http://schemas.openxmlformats.org/officeDocument/2006/relationships/image" Target="../media/image20.jpeg"/><Relationship Id="rId5" Type="http://schemas.openxmlformats.org/officeDocument/2006/relationships/image" Target="../media/image19.jpe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1.png"/><Relationship Id="rId7" Type="http://schemas.openxmlformats.org/officeDocument/2006/relationships/image" Target="../media/image24.png"/><Relationship Id="rId2" Type="http://schemas.openxmlformats.org/officeDocument/2006/relationships/image" Target="../media/image17.png"/><Relationship Id="rId1" Type="http://schemas.openxmlformats.org/officeDocument/2006/relationships/image" Target="../media/image16.jpeg"/><Relationship Id="rId6" Type="http://schemas.openxmlformats.org/officeDocument/2006/relationships/image" Target="../media/image18.png"/><Relationship Id="rId5" Type="http://schemas.openxmlformats.org/officeDocument/2006/relationships/image" Target="../media/image23.png"/><Relationship Id="rId10" Type="http://schemas.openxmlformats.org/officeDocument/2006/relationships/image" Target="../media/image20.jpeg"/><Relationship Id="rId4" Type="http://schemas.openxmlformats.org/officeDocument/2006/relationships/image" Target="../media/image22.png"/><Relationship Id="rId9" Type="http://schemas.openxmlformats.org/officeDocument/2006/relationships/image" Target="../media/image1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7" Type="http://schemas.openxmlformats.org/officeDocument/2006/relationships/image" Target="../media/image26.jpeg"/><Relationship Id="rId2" Type="http://schemas.openxmlformats.org/officeDocument/2006/relationships/image" Target="../media/image17.png"/><Relationship Id="rId1" Type="http://schemas.openxmlformats.org/officeDocument/2006/relationships/image" Target="../media/image16.jpeg"/><Relationship Id="rId6" Type="http://schemas.openxmlformats.org/officeDocument/2006/relationships/image" Target="../media/image19.jpeg"/><Relationship Id="rId5" Type="http://schemas.openxmlformats.org/officeDocument/2006/relationships/image" Target="../media/image5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1</xdr:row>
      <xdr:rowOff>47625</xdr:rowOff>
    </xdr:from>
    <xdr:to>
      <xdr:col>8</xdr:col>
      <xdr:colOff>1229351</xdr:colOff>
      <xdr:row>3</xdr:row>
      <xdr:rowOff>28575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314325"/>
          <a:ext cx="1457951" cy="476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76200</xdr:colOff>
      <xdr:row>0</xdr:row>
      <xdr:rowOff>38100</xdr:rowOff>
    </xdr:from>
    <xdr:to>
      <xdr:col>22</xdr:col>
      <xdr:colOff>577382</xdr:colOff>
      <xdr:row>2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5550" y="38100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90</xdr:row>
      <xdr:rowOff>41484</xdr:rowOff>
    </xdr:from>
    <xdr:to>
      <xdr:col>2</xdr:col>
      <xdr:colOff>6623</xdr:colOff>
      <xdr:row>90</xdr:row>
      <xdr:rowOff>149016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51290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94</xdr:row>
      <xdr:rowOff>60534</xdr:rowOff>
    </xdr:from>
    <xdr:to>
      <xdr:col>2</xdr:col>
      <xdr:colOff>6623</xdr:colOff>
      <xdr:row>94</xdr:row>
      <xdr:rowOff>168066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59482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98</xdr:row>
      <xdr:rowOff>51009</xdr:rowOff>
    </xdr:from>
    <xdr:to>
      <xdr:col>2</xdr:col>
      <xdr:colOff>5666</xdr:colOff>
      <xdr:row>98</xdr:row>
      <xdr:rowOff>158541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9388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99</xdr:row>
      <xdr:rowOff>70059</xdr:rowOff>
    </xdr:from>
    <xdr:to>
      <xdr:col>2</xdr:col>
      <xdr:colOff>6623</xdr:colOff>
      <xdr:row>99</xdr:row>
      <xdr:rowOff>177591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3579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100</xdr:row>
      <xdr:rowOff>70059</xdr:rowOff>
    </xdr:from>
    <xdr:to>
      <xdr:col>2</xdr:col>
      <xdr:colOff>5666</xdr:colOff>
      <xdr:row>100</xdr:row>
      <xdr:rowOff>177591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75798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101</xdr:row>
      <xdr:rowOff>60534</xdr:rowOff>
    </xdr:from>
    <xdr:to>
      <xdr:col>2</xdr:col>
      <xdr:colOff>6623</xdr:colOff>
      <xdr:row>101</xdr:row>
      <xdr:rowOff>168066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9484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103</xdr:row>
      <xdr:rowOff>60534</xdr:rowOff>
    </xdr:from>
    <xdr:to>
      <xdr:col>2</xdr:col>
      <xdr:colOff>5666</xdr:colOff>
      <xdr:row>103</xdr:row>
      <xdr:rowOff>168066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3485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99</xdr:row>
      <xdr:rowOff>51009</xdr:rowOff>
    </xdr:from>
    <xdr:ext cx="796" cy="10753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3388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100</xdr:row>
      <xdr:rowOff>51009</xdr:rowOff>
    </xdr:from>
    <xdr:ext cx="796" cy="10753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7389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101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9389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104</xdr:row>
      <xdr:rowOff>60534</xdr:rowOff>
    </xdr:from>
    <xdr:to>
      <xdr:col>2</xdr:col>
      <xdr:colOff>6623</xdr:colOff>
      <xdr:row>104</xdr:row>
      <xdr:rowOff>168066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7485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105</xdr:row>
      <xdr:rowOff>60534</xdr:rowOff>
    </xdr:from>
    <xdr:to>
      <xdr:col>2</xdr:col>
      <xdr:colOff>5666</xdr:colOff>
      <xdr:row>105</xdr:row>
      <xdr:rowOff>168066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9148634"/>
          <a:ext cx="381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98</xdr:row>
      <xdr:rowOff>41484</xdr:rowOff>
    </xdr:from>
    <xdr:to>
      <xdr:col>2</xdr:col>
      <xdr:colOff>4506</xdr:colOff>
      <xdr:row>98</xdr:row>
      <xdr:rowOff>149016</xdr:rowOff>
    </xdr:to>
    <xdr:pic>
      <xdr:nvPicPr>
        <xdr:cNvPr id="1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2780" y="1557675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102</xdr:row>
      <xdr:rowOff>60534</xdr:rowOff>
    </xdr:from>
    <xdr:to>
      <xdr:col>2</xdr:col>
      <xdr:colOff>4506</xdr:colOff>
      <xdr:row>102</xdr:row>
      <xdr:rowOff>168066</xdr:rowOff>
    </xdr:to>
    <xdr:pic>
      <xdr:nvPicPr>
        <xdr:cNvPr id="1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64054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106</xdr:row>
      <xdr:rowOff>51009</xdr:rowOff>
    </xdr:from>
    <xdr:to>
      <xdr:col>2</xdr:col>
      <xdr:colOff>3177</xdr:colOff>
      <xdr:row>106</xdr:row>
      <xdr:rowOff>158541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2055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70059</xdr:rowOff>
    </xdr:from>
    <xdr:to>
      <xdr:col>2</xdr:col>
      <xdr:colOff>4506</xdr:colOff>
      <xdr:row>107</xdr:row>
      <xdr:rowOff>177591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246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108</xdr:row>
      <xdr:rowOff>70059</xdr:rowOff>
    </xdr:from>
    <xdr:to>
      <xdr:col>2</xdr:col>
      <xdr:colOff>3177</xdr:colOff>
      <xdr:row>108</xdr:row>
      <xdr:rowOff>177591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6246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60534</xdr:rowOff>
    </xdr:from>
    <xdr:to>
      <xdr:col>2</xdr:col>
      <xdr:colOff>4506</xdr:colOff>
      <xdr:row>109</xdr:row>
      <xdr:rowOff>168066</xdr:rowOff>
    </xdr:to>
    <xdr:pic>
      <xdr:nvPicPr>
        <xdr:cNvPr id="2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8151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111</xdr:row>
      <xdr:rowOff>60534</xdr:rowOff>
    </xdr:from>
    <xdr:to>
      <xdr:col>2</xdr:col>
      <xdr:colOff>3177</xdr:colOff>
      <xdr:row>111</xdr:row>
      <xdr:rowOff>168066</xdr:rowOff>
    </xdr:to>
    <xdr:pic>
      <xdr:nvPicPr>
        <xdr:cNvPr id="2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2247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107</xdr:row>
      <xdr:rowOff>51009</xdr:rowOff>
    </xdr:from>
    <xdr:ext cx="796" cy="107532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055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6055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8056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112</xdr:row>
      <xdr:rowOff>60534</xdr:rowOff>
    </xdr:from>
    <xdr:to>
      <xdr:col>2</xdr:col>
      <xdr:colOff>4506</xdr:colOff>
      <xdr:row>112</xdr:row>
      <xdr:rowOff>168066</xdr:rowOff>
    </xdr:to>
    <xdr:pic>
      <xdr:nvPicPr>
        <xdr:cNvPr id="2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4247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26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4066</xdr:colOff>
      <xdr:row>28</xdr:row>
      <xdr:rowOff>183700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5870575"/>
          <a:ext cx="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0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68356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30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78510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31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58705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68611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33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76612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3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78613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3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2518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36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4518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3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8519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68</xdr:row>
      <xdr:rowOff>21167</xdr:rowOff>
    </xdr:from>
    <xdr:to>
      <xdr:col>2</xdr:col>
      <xdr:colOff>3342</xdr:colOff>
      <xdr:row>68</xdr:row>
      <xdr:rowOff>173117</xdr:rowOff>
    </xdr:to>
    <xdr:pic>
      <xdr:nvPicPr>
        <xdr:cNvPr id="3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717" y="945091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70</xdr:row>
      <xdr:rowOff>31750</xdr:rowOff>
    </xdr:from>
    <xdr:to>
      <xdr:col>2</xdr:col>
      <xdr:colOff>4067</xdr:colOff>
      <xdr:row>70</xdr:row>
      <xdr:rowOff>183700</xdr:rowOff>
    </xdr:to>
    <xdr:pic>
      <xdr:nvPicPr>
        <xdr:cNvPr id="39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98615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72</xdr:row>
      <xdr:rowOff>31750</xdr:rowOff>
    </xdr:from>
    <xdr:to>
      <xdr:col>2</xdr:col>
      <xdr:colOff>4067</xdr:colOff>
      <xdr:row>72</xdr:row>
      <xdr:rowOff>183700</xdr:rowOff>
    </xdr:to>
    <xdr:pic>
      <xdr:nvPicPr>
        <xdr:cNvPr id="40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02616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76</xdr:row>
      <xdr:rowOff>31750</xdr:rowOff>
    </xdr:from>
    <xdr:to>
      <xdr:col>2</xdr:col>
      <xdr:colOff>4067</xdr:colOff>
      <xdr:row>76</xdr:row>
      <xdr:rowOff>183700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10617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4127500</xdr:colOff>
      <xdr:row>37</xdr:row>
      <xdr:rowOff>0</xdr:rowOff>
    </xdr:from>
    <xdr:to>
      <xdr:col>30</xdr:col>
      <xdr:colOff>21334</xdr:colOff>
      <xdr:row>38</xdr:row>
      <xdr:rowOff>23846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7829550"/>
          <a:ext cx="18159" cy="4143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220075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220075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41</xdr:row>
      <xdr:rowOff>23846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384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66</xdr:row>
      <xdr:rowOff>23846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66</xdr:row>
      <xdr:rowOff>23846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23871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77</xdr:row>
      <xdr:rowOff>31750</xdr:rowOff>
    </xdr:from>
    <xdr:ext cx="4066" cy="151950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1252200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190500</xdr:colOff>
      <xdr:row>0</xdr:row>
      <xdr:rowOff>38100</xdr:rowOff>
    </xdr:from>
    <xdr:to>
      <xdr:col>21</xdr:col>
      <xdr:colOff>573087</xdr:colOff>
      <xdr:row>2</xdr:row>
      <xdr:rowOff>198749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38100"/>
          <a:ext cx="992188" cy="6559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171450</xdr:colOff>
      <xdr:row>0</xdr:row>
      <xdr:rowOff>38100</xdr:rowOff>
    </xdr:from>
    <xdr:to>
      <xdr:col>21</xdr:col>
      <xdr:colOff>198438</xdr:colOff>
      <xdr:row>3</xdr:row>
      <xdr:rowOff>60636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38100"/>
          <a:ext cx="989013" cy="6511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285750</xdr:colOff>
      <xdr:row>0</xdr:row>
      <xdr:rowOff>28575</xdr:rowOff>
    </xdr:from>
    <xdr:to>
      <xdr:col>24</xdr:col>
      <xdr:colOff>398463</xdr:colOff>
      <xdr:row>2</xdr:row>
      <xdr:rowOff>184461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28575"/>
          <a:ext cx="989013" cy="6511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2905125</xdr:colOff>
      <xdr:row>3</xdr:row>
      <xdr:rowOff>142875</xdr:rowOff>
    </xdr:from>
    <xdr:to>
      <xdr:col>4</xdr:col>
      <xdr:colOff>4363076</xdr:colOff>
      <xdr:row>6</xdr:row>
      <xdr:rowOff>19050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971550"/>
          <a:ext cx="1457951" cy="4762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409747</xdr:colOff>
      <xdr:row>65</xdr:row>
      <xdr:rowOff>175932</xdr:rowOff>
    </xdr:from>
    <xdr:to>
      <xdr:col>17</xdr:col>
      <xdr:colOff>32217</xdr:colOff>
      <xdr:row>100</xdr:row>
      <xdr:rowOff>42582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9835" y="13555756"/>
          <a:ext cx="6682176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224313</xdr:colOff>
      <xdr:row>140</xdr:row>
      <xdr:rowOff>65916</xdr:rowOff>
    </xdr:from>
    <xdr:to>
      <xdr:col>20</xdr:col>
      <xdr:colOff>698347</xdr:colOff>
      <xdr:row>154</xdr:row>
      <xdr:rowOff>140967</xdr:rowOff>
    </xdr:to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1913" y="26831166"/>
          <a:ext cx="10433822" cy="27420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188326</xdr:colOff>
      <xdr:row>125</xdr:row>
      <xdr:rowOff>96180</xdr:rowOff>
    </xdr:from>
    <xdr:to>
      <xdr:col>20</xdr:col>
      <xdr:colOff>675751</xdr:colOff>
      <xdr:row>139</xdr:row>
      <xdr:rowOff>69674</xdr:rowOff>
    </xdr:to>
    <xdr:pic>
      <xdr:nvPicPr>
        <xdr:cNvPr id="5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5926" y="24003930"/>
          <a:ext cx="10447213" cy="2640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67234</xdr:colOff>
      <xdr:row>116</xdr:row>
      <xdr:rowOff>84266</xdr:rowOff>
    </xdr:from>
    <xdr:to>
      <xdr:col>20</xdr:col>
      <xdr:colOff>428651</xdr:colOff>
      <xdr:row>125</xdr:row>
      <xdr:rowOff>125259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40" y="23213207"/>
          <a:ext cx="10245005" cy="1755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1781175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2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1790700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3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1933575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4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1781175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5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1790700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6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790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1933575</xdr:colOff>
      <xdr:row>1</xdr:row>
      <xdr:rowOff>0</xdr:rowOff>
    </xdr:from>
    <xdr:to>
      <xdr:col>3</xdr:col>
      <xdr:colOff>504825</xdr:colOff>
      <xdr:row>1</xdr:row>
      <xdr:rowOff>0</xdr:rowOff>
    </xdr:to>
    <xdr:pic>
      <xdr:nvPicPr>
        <xdr:cNvPr id="7" name="Рисунок 4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28098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38</xdr:row>
      <xdr:rowOff>38100</xdr:rowOff>
    </xdr:from>
    <xdr:to>
      <xdr:col>8</xdr:col>
      <xdr:colOff>1143000</xdr:colOff>
      <xdr:row>42</xdr:row>
      <xdr:rowOff>6564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5" y="7629525"/>
          <a:ext cx="1104900" cy="7304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609384</xdr:colOff>
      <xdr:row>0</xdr:row>
      <xdr:rowOff>227842</xdr:rowOff>
    </xdr:from>
    <xdr:to>
      <xdr:col>4</xdr:col>
      <xdr:colOff>1039811</xdr:colOff>
      <xdr:row>2</xdr:row>
      <xdr:rowOff>55110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634" y="227842"/>
          <a:ext cx="1041615" cy="3312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480105</xdr:colOff>
      <xdr:row>0</xdr:row>
      <xdr:rowOff>37193</xdr:rowOff>
    </xdr:from>
    <xdr:to>
      <xdr:col>15</xdr:col>
      <xdr:colOff>862693</xdr:colOff>
      <xdr:row>2</xdr:row>
      <xdr:rowOff>197842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6605" y="37193"/>
          <a:ext cx="992188" cy="655949"/>
        </a:xfrm>
        <a:prstGeom prst="rect">
          <a:avLst/>
        </a:prstGeom>
      </xdr:spPr>
    </xdr:pic>
    <xdr:clientData/>
  </xdr:twoCellAnchor>
  <xdr:twoCellAnchor editAs="oneCell">
    <xdr:from>
      <xdr:col>1</xdr:col>
      <xdr:colOff>3629025</xdr:colOff>
      <xdr:row>98</xdr:row>
      <xdr:rowOff>47626</xdr:rowOff>
    </xdr:from>
    <xdr:to>
      <xdr:col>2</xdr:col>
      <xdr:colOff>3810</xdr:colOff>
      <xdr:row>98</xdr:row>
      <xdr:rowOff>164212</xdr:rowOff>
    </xdr:to>
    <xdr:pic>
      <xdr:nvPicPr>
        <xdr:cNvPr id="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151828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102</xdr:row>
      <xdr:rowOff>47626</xdr:rowOff>
    </xdr:from>
    <xdr:to>
      <xdr:col>2</xdr:col>
      <xdr:colOff>0</xdr:colOff>
      <xdr:row>102</xdr:row>
      <xdr:rowOff>164212</xdr:rowOff>
    </xdr:to>
    <xdr:pic>
      <xdr:nvPicPr>
        <xdr:cNvPr id="5" name="Рисунок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9829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106</xdr:row>
      <xdr:rowOff>38101</xdr:rowOff>
    </xdr:from>
    <xdr:to>
      <xdr:col>2</xdr:col>
      <xdr:colOff>0</xdr:colOff>
      <xdr:row>106</xdr:row>
      <xdr:rowOff>154687</xdr:rowOff>
    </xdr:to>
    <xdr:pic>
      <xdr:nvPicPr>
        <xdr:cNvPr id="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6773526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107</xdr:row>
      <xdr:rowOff>47626</xdr:rowOff>
    </xdr:from>
    <xdr:to>
      <xdr:col>2</xdr:col>
      <xdr:colOff>0</xdr:colOff>
      <xdr:row>107</xdr:row>
      <xdr:rowOff>164212</xdr:rowOff>
    </xdr:to>
    <xdr:pic>
      <xdr:nvPicPr>
        <xdr:cNvPr id="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6983076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108</xdr:row>
      <xdr:rowOff>47626</xdr:rowOff>
    </xdr:from>
    <xdr:to>
      <xdr:col>2</xdr:col>
      <xdr:colOff>0</xdr:colOff>
      <xdr:row>108</xdr:row>
      <xdr:rowOff>164212</xdr:rowOff>
    </xdr:to>
    <xdr:pic>
      <xdr:nvPicPr>
        <xdr:cNvPr id="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718310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109</xdr:row>
      <xdr:rowOff>57151</xdr:rowOff>
    </xdr:from>
    <xdr:to>
      <xdr:col>2</xdr:col>
      <xdr:colOff>0</xdr:colOff>
      <xdr:row>109</xdr:row>
      <xdr:rowOff>173737</xdr:rowOff>
    </xdr:to>
    <xdr:pic>
      <xdr:nvPicPr>
        <xdr:cNvPr id="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73926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111</xdr:row>
      <xdr:rowOff>57151</xdr:rowOff>
    </xdr:from>
    <xdr:to>
      <xdr:col>2</xdr:col>
      <xdr:colOff>0</xdr:colOff>
      <xdr:row>111</xdr:row>
      <xdr:rowOff>173737</xdr:rowOff>
    </xdr:to>
    <xdr:pic>
      <xdr:nvPicPr>
        <xdr:cNvPr id="1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779270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112</xdr:row>
      <xdr:rowOff>0</xdr:rowOff>
    </xdr:from>
    <xdr:to>
      <xdr:col>2</xdr:col>
      <xdr:colOff>0</xdr:colOff>
      <xdr:row>112</xdr:row>
      <xdr:rowOff>116586</xdr:rowOff>
    </xdr:to>
    <xdr:pic>
      <xdr:nvPicPr>
        <xdr:cNvPr id="1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17992726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112</xdr:row>
      <xdr:rowOff>0</xdr:rowOff>
    </xdr:from>
    <xdr:to>
      <xdr:col>2</xdr:col>
      <xdr:colOff>0</xdr:colOff>
      <xdr:row>112</xdr:row>
      <xdr:rowOff>116586</xdr:rowOff>
    </xdr:to>
    <xdr:pic>
      <xdr:nvPicPr>
        <xdr:cNvPr id="1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8192751"/>
          <a:ext cx="34290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27</xdr:row>
      <xdr:rowOff>31750</xdr:rowOff>
    </xdr:from>
    <xdr:to>
      <xdr:col>1</xdr:col>
      <xdr:colOff>4455750</xdr:colOff>
      <xdr:row>28</xdr:row>
      <xdr:rowOff>55596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8756650"/>
          <a:ext cx="360000" cy="214346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27</xdr:row>
      <xdr:rowOff>31751</xdr:rowOff>
    </xdr:from>
    <xdr:to>
      <xdr:col>2</xdr:col>
      <xdr:colOff>6184</xdr:colOff>
      <xdr:row>27</xdr:row>
      <xdr:rowOff>183701</xdr:rowOff>
    </xdr:to>
    <xdr:pic>
      <xdr:nvPicPr>
        <xdr:cNvPr id="1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875665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32</xdr:row>
      <xdr:rowOff>6273</xdr:rowOff>
    </xdr:from>
    <xdr:to>
      <xdr:col>2</xdr:col>
      <xdr:colOff>24836</xdr:colOff>
      <xdr:row>32</xdr:row>
      <xdr:rowOff>6273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0506633"/>
          <a:ext cx="2752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6420970</xdr:colOff>
      <xdr:row>32</xdr:row>
      <xdr:rowOff>6273</xdr:rowOff>
    </xdr:from>
    <xdr:to>
      <xdr:col>2</xdr:col>
      <xdr:colOff>40076</xdr:colOff>
      <xdr:row>32</xdr:row>
      <xdr:rowOff>6273</xdr:rowOff>
    </xdr:to>
    <xdr:pic>
      <xdr:nvPicPr>
        <xdr:cNvPr id="8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0506633"/>
          <a:ext cx="4276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36</xdr:row>
      <xdr:rowOff>21513</xdr:rowOff>
    </xdr:from>
    <xdr:to>
      <xdr:col>2</xdr:col>
      <xdr:colOff>24836</xdr:colOff>
      <xdr:row>36</xdr:row>
      <xdr:rowOff>21513</xdr:rowOff>
    </xdr:to>
    <xdr:pic>
      <xdr:nvPicPr>
        <xdr:cNvPr id="90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1283873"/>
          <a:ext cx="2752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6422314</xdr:colOff>
      <xdr:row>38</xdr:row>
      <xdr:rowOff>15239</xdr:rowOff>
    </xdr:from>
    <xdr:to>
      <xdr:col>2</xdr:col>
      <xdr:colOff>41420</xdr:colOff>
      <xdr:row>38</xdr:row>
      <xdr:rowOff>15239</xdr:rowOff>
    </xdr:to>
    <xdr:pic>
      <xdr:nvPicPr>
        <xdr:cNvPr id="91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8454" y="11658599"/>
          <a:ext cx="4276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6078070</xdr:colOff>
      <xdr:row>37</xdr:row>
      <xdr:rowOff>125506</xdr:rowOff>
    </xdr:from>
    <xdr:to>
      <xdr:col>2</xdr:col>
      <xdr:colOff>2230</xdr:colOff>
      <xdr:row>37</xdr:row>
      <xdr:rowOff>125506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7110" y="11578366"/>
          <a:ext cx="4920" cy="0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32</xdr:row>
      <xdr:rowOff>0</xdr:rowOff>
    </xdr:from>
    <xdr:to>
      <xdr:col>2</xdr:col>
      <xdr:colOff>21334</xdr:colOff>
      <xdr:row>33</xdr:row>
      <xdr:rowOff>23846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05003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35</xdr:row>
      <xdr:rowOff>0</xdr:rowOff>
    </xdr:from>
    <xdr:to>
      <xdr:col>2</xdr:col>
      <xdr:colOff>21334</xdr:colOff>
      <xdr:row>36</xdr:row>
      <xdr:rowOff>23846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0718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36</xdr:row>
      <xdr:rowOff>0</xdr:rowOff>
    </xdr:from>
    <xdr:to>
      <xdr:col>2</xdr:col>
      <xdr:colOff>21334</xdr:colOff>
      <xdr:row>37</xdr:row>
      <xdr:rowOff>23846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2623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37</xdr:row>
      <xdr:rowOff>0</xdr:rowOff>
    </xdr:from>
    <xdr:to>
      <xdr:col>2</xdr:col>
      <xdr:colOff>21334</xdr:colOff>
      <xdr:row>38</xdr:row>
      <xdr:rowOff>23846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4528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38</xdr:row>
      <xdr:rowOff>0</xdr:rowOff>
    </xdr:from>
    <xdr:to>
      <xdr:col>2</xdr:col>
      <xdr:colOff>21334</xdr:colOff>
      <xdr:row>39</xdr:row>
      <xdr:rowOff>23846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6433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40</xdr:row>
      <xdr:rowOff>0</xdr:rowOff>
    </xdr:from>
    <xdr:to>
      <xdr:col>2</xdr:col>
      <xdr:colOff>21334</xdr:colOff>
      <xdr:row>41</xdr:row>
      <xdr:rowOff>23846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024360"/>
          <a:ext cx="488694" cy="214346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32</xdr:row>
      <xdr:rowOff>31751</xdr:rowOff>
    </xdr:from>
    <xdr:to>
      <xdr:col>2</xdr:col>
      <xdr:colOff>6184</xdr:colOff>
      <xdr:row>32</xdr:row>
      <xdr:rowOff>183701</xdr:rowOff>
    </xdr:to>
    <xdr:pic>
      <xdr:nvPicPr>
        <xdr:cNvPr id="9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05321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35</xdr:row>
      <xdr:rowOff>31751</xdr:rowOff>
    </xdr:from>
    <xdr:to>
      <xdr:col>2</xdr:col>
      <xdr:colOff>6184</xdr:colOff>
      <xdr:row>35</xdr:row>
      <xdr:rowOff>183701</xdr:rowOff>
    </xdr:to>
    <xdr:pic>
      <xdr:nvPicPr>
        <xdr:cNvPr id="10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11036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36</xdr:row>
      <xdr:rowOff>31751</xdr:rowOff>
    </xdr:from>
    <xdr:to>
      <xdr:col>2</xdr:col>
      <xdr:colOff>6184</xdr:colOff>
      <xdr:row>36</xdr:row>
      <xdr:rowOff>183701</xdr:rowOff>
    </xdr:to>
    <xdr:pic>
      <xdr:nvPicPr>
        <xdr:cNvPr id="10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12941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37</xdr:row>
      <xdr:rowOff>31751</xdr:rowOff>
    </xdr:from>
    <xdr:to>
      <xdr:col>2</xdr:col>
      <xdr:colOff>6184</xdr:colOff>
      <xdr:row>37</xdr:row>
      <xdr:rowOff>183701</xdr:rowOff>
    </xdr:to>
    <xdr:pic>
      <xdr:nvPicPr>
        <xdr:cNvPr id="10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14846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38</xdr:row>
      <xdr:rowOff>31751</xdr:rowOff>
    </xdr:from>
    <xdr:to>
      <xdr:col>2</xdr:col>
      <xdr:colOff>6184</xdr:colOff>
      <xdr:row>38</xdr:row>
      <xdr:rowOff>183701</xdr:rowOff>
    </xdr:to>
    <xdr:pic>
      <xdr:nvPicPr>
        <xdr:cNvPr id="10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16751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40</xdr:row>
      <xdr:rowOff>31751</xdr:rowOff>
    </xdr:from>
    <xdr:to>
      <xdr:col>2</xdr:col>
      <xdr:colOff>6184</xdr:colOff>
      <xdr:row>40</xdr:row>
      <xdr:rowOff>183701</xdr:rowOff>
    </xdr:to>
    <xdr:pic>
      <xdr:nvPicPr>
        <xdr:cNvPr id="104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20561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32</xdr:row>
      <xdr:rowOff>6273</xdr:rowOff>
    </xdr:from>
    <xdr:to>
      <xdr:col>15</xdr:col>
      <xdr:colOff>24836</xdr:colOff>
      <xdr:row>32</xdr:row>
      <xdr:rowOff>6273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0506633"/>
          <a:ext cx="2752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6420970</xdr:colOff>
      <xdr:row>32</xdr:row>
      <xdr:rowOff>6273</xdr:rowOff>
    </xdr:from>
    <xdr:to>
      <xdr:col>15</xdr:col>
      <xdr:colOff>40076</xdr:colOff>
      <xdr:row>32</xdr:row>
      <xdr:rowOff>6273</xdr:rowOff>
    </xdr:to>
    <xdr:pic>
      <xdr:nvPicPr>
        <xdr:cNvPr id="125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0506633"/>
          <a:ext cx="4276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36</xdr:row>
      <xdr:rowOff>21513</xdr:rowOff>
    </xdr:from>
    <xdr:to>
      <xdr:col>15</xdr:col>
      <xdr:colOff>24836</xdr:colOff>
      <xdr:row>36</xdr:row>
      <xdr:rowOff>21513</xdr:rowOff>
    </xdr:to>
    <xdr:pic>
      <xdr:nvPicPr>
        <xdr:cNvPr id="126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7110" y="11283873"/>
          <a:ext cx="2752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6422314</xdr:colOff>
      <xdr:row>38</xdr:row>
      <xdr:rowOff>15239</xdr:rowOff>
    </xdr:from>
    <xdr:to>
      <xdr:col>15</xdr:col>
      <xdr:colOff>41420</xdr:colOff>
      <xdr:row>38</xdr:row>
      <xdr:rowOff>15239</xdr:rowOff>
    </xdr:to>
    <xdr:pic>
      <xdr:nvPicPr>
        <xdr:cNvPr id="127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8454" y="11658599"/>
          <a:ext cx="4276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6078070</xdr:colOff>
      <xdr:row>37</xdr:row>
      <xdr:rowOff>125506</xdr:rowOff>
    </xdr:from>
    <xdr:to>
      <xdr:col>15</xdr:col>
      <xdr:colOff>2230</xdr:colOff>
      <xdr:row>37</xdr:row>
      <xdr:rowOff>125506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7110" y="11578366"/>
          <a:ext cx="4920" cy="0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32</xdr:row>
      <xdr:rowOff>0</xdr:rowOff>
    </xdr:from>
    <xdr:to>
      <xdr:col>15</xdr:col>
      <xdr:colOff>21334</xdr:colOff>
      <xdr:row>33</xdr:row>
      <xdr:rowOff>23846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0500360"/>
          <a:ext cx="488694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35</xdr:row>
      <xdr:rowOff>0</xdr:rowOff>
    </xdr:from>
    <xdr:to>
      <xdr:col>15</xdr:col>
      <xdr:colOff>21334</xdr:colOff>
      <xdr:row>36</xdr:row>
      <xdr:rowOff>23846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071860"/>
          <a:ext cx="488694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36</xdr:row>
      <xdr:rowOff>0</xdr:rowOff>
    </xdr:from>
    <xdr:to>
      <xdr:col>15</xdr:col>
      <xdr:colOff>21334</xdr:colOff>
      <xdr:row>37</xdr:row>
      <xdr:rowOff>23846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262360"/>
          <a:ext cx="488694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37</xdr:row>
      <xdr:rowOff>0</xdr:rowOff>
    </xdr:from>
    <xdr:to>
      <xdr:col>15</xdr:col>
      <xdr:colOff>21334</xdr:colOff>
      <xdr:row>38</xdr:row>
      <xdr:rowOff>23846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452860"/>
          <a:ext cx="488694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38</xdr:row>
      <xdr:rowOff>0</xdr:rowOff>
    </xdr:from>
    <xdr:to>
      <xdr:col>15</xdr:col>
      <xdr:colOff>21334</xdr:colOff>
      <xdr:row>39</xdr:row>
      <xdr:rowOff>23846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1643360"/>
          <a:ext cx="488694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40</xdr:row>
      <xdr:rowOff>0</xdr:rowOff>
    </xdr:from>
    <xdr:to>
      <xdr:col>15</xdr:col>
      <xdr:colOff>21334</xdr:colOff>
      <xdr:row>41</xdr:row>
      <xdr:rowOff>23846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02436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67</xdr:row>
      <xdr:rowOff>0</xdr:rowOff>
    </xdr:from>
    <xdr:to>
      <xdr:col>2</xdr:col>
      <xdr:colOff>21334</xdr:colOff>
      <xdr:row>68</xdr:row>
      <xdr:rowOff>14321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603480"/>
          <a:ext cx="488694" cy="21244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69</xdr:row>
      <xdr:rowOff>0</xdr:rowOff>
    </xdr:from>
    <xdr:to>
      <xdr:col>2</xdr:col>
      <xdr:colOff>21334</xdr:colOff>
      <xdr:row>70</xdr:row>
      <xdr:rowOff>14321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999720"/>
          <a:ext cx="488694" cy="21244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71</xdr:row>
      <xdr:rowOff>0</xdr:rowOff>
    </xdr:from>
    <xdr:to>
      <xdr:col>2</xdr:col>
      <xdr:colOff>21334</xdr:colOff>
      <xdr:row>72</xdr:row>
      <xdr:rowOff>14321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3395960"/>
          <a:ext cx="488694" cy="21244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75</xdr:row>
      <xdr:rowOff>0</xdr:rowOff>
    </xdr:from>
    <xdr:to>
      <xdr:col>2</xdr:col>
      <xdr:colOff>21334</xdr:colOff>
      <xdr:row>76</xdr:row>
      <xdr:rowOff>23846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4180820"/>
          <a:ext cx="488694" cy="214346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67</xdr:row>
      <xdr:rowOff>31751</xdr:rowOff>
    </xdr:from>
    <xdr:to>
      <xdr:col>2</xdr:col>
      <xdr:colOff>6184</xdr:colOff>
      <xdr:row>67</xdr:row>
      <xdr:rowOff>183701</xdr:rowOff>
    </xdr:to>
    <xdr:pic>
      <xdr:nvPicPr>
        <xdr:cNvPr id="13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263523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69</xdr:row>
      <xdr:rowOff>31751</xdr:rowOff>
    </xdr:from>
    <xdr:to>
      <xdr:col>2</xdr:col>
      <xdr:colOff>6184</xdr:colOff>
      <xdr:row>69</xdr:row>
      <xdr:rowOff>183701</xdr:rowOff>
    </xdr:to>
    <xdr:pic>
      <xdr:nvPicPr>
        <xdr:cNvPr id="14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303147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71</xdr:row>
      <xdr:rowOff>31751</xdr:rowOff>
    </xdr:from>
    <xdr:to>
      <xdr:col>2</xdr:col>
      <xdr:colOff>6184</xdr:colOff>
      <xdr:row>71</xdr:row>
      <xdr:rowOff>183701</xdr:rowOff>
    </xdr:to>
    <xdr:pic>
      <xdr:nvPicPr>
        <xdr:cNvPr id="14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342771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75</xdr:row>
      <xdr:rowOff>31751</xdr:rowOff>
    </xdr:from>
    <xdr:to>
      <xdr:col>2</xdr:col>
      <xdr:colOff>6184</xdr:colOff>
      <xdr:row>75</xdr:row>
      <xdr:rowOff>183701</xdr:rowOff>
    </xdr:to>
    <xdr:pic>
      <xdr:nvPicPr>
        <xdr:cNvPr id="14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2024" y="1421257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4127500</xdr:colOff>
      <xdr:row>67</xdr:row>
      <xdr:rowOff>0</xdr:rowOff>
    </xdr:from>
    <xdr:to>
      <xdr:col>15</xdr:col>
      <xdr:colOff>21334</xdr:colOff>
      <xdr:row>68</xdr:row>
      <xdr:rowOff>14321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603480"/>
          <a:ext cx="488694" cy="21244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69</xdr:row>
      <xdr:rowOff>0</xdr:rowOff>
    </xdr:from>
    <xdr:to>
      <xdr:col>15</xdr:col>
      <xdr:colOff>21334</xdr:colOff>
      <xdr:row>70</xdr:row>
      <xdr:rowOff>14321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2999720"/>
          <a:ext cx="488694" cy="21244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71</xdr:row>
      <xdr:rowOff>0</xdr:rowOff>
    </xdr:from>
    <xdr:to>
      <xdr:col>15</xdr:col>
      <xdr:colOff>21334</xdr:colOff>
      <xdr:row>72</xdr:row>
      <xdr:rowOff>14321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3395960"/>
          <a:ext cx="488694" cy="21244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75</xdr:row>
      <xdr:rowOff>0</xdr:rowOff>
    </xdr:from>
    <xdr:to>
      <xdr:col>15</xdr:col>
      <xdr:colOff>21334</xdr:colOff>
      <xdr:row>76</xdr:row>
      <xdr:rowOff>23846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440" y="14180820"/>
          <a:ext cx="488694" cy="21434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81</xdr:row>
      <xdr:rowOff>201083</xdr:rowOff>
    </xdr:from>
    <xdr:to>
      <xdr:col>2</xdr:col>
      <xdr:colOff>167</xdr:colOff>
      <xdr:row>83</xdr:row>
      <xdr:rowOff>2679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4968643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83</xdr:row>
      <xdr:rowOff>190500</xdr:rowOff>
    </xdr:from>
    <xdr:to>
      <xdr:col>2</xdr:col>
      <xdr:colOff>167</xdr:colOff>
      <xdr:row>85</xdr:row>
      <xdr:rowOff>2680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36192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84</xdr:row>
      <xdr:rowOff>190500</xdr:rowOff>
    </xdr:from>
    <xdr:to>
      <xdr:col>2</xdr:col>
      <xdr:colOff>167</xdr:colOff>
      <xdr:row>86</xdr:row>
      <xdr:rowOff>2679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56004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85</xdr:row>
      <xdr:rowOff>190501</xdr:rowOff>
    </xdr:from>
    <xdr:to>
      <xdr:col>2</xdr:col>
      <xdr:colOff>167</xdr:colOff>
      <xdr:row>87</xdr:row>
      <xdr:rowOff>2680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75816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88</xdr:row>
      <xdr:rowOff>190501</xdr:rowOff>
    </xdr:from>
    <xdr:to>
      <xdr:col>2</xdr:col>
      <xdr:colOff>167</xdr:colOff>
      <xdr:row>90</xdr:row>
      <xdr:rowOff>2680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635252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92</xdr:row>
      <xdr:rowOff>190500</xdr:rowOff>
    </xdr:from>
    <xdr:to>
      <xdr:col>2</xdr:col>
      <xdr:colOff>167</xdr:colOff>
      <xdr:row>94</xdr:row>
      <xdr:rowOff>2680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1450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93</xdr:row>
      <xdr:rowOff>190500</xdr:rowOff>
    </xdr:from>
    <xdr:to>
      <xdr:col>2</xdr:col>
      <xdr:colOff>167</xdr:colOff>
      <xdr:row>95</xdr:row>
      <xdr:rowOff>2679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3431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97</xdr:row>
      <xdr:rowOff>201084</xdr:rowOff>
    </xdr:from>
    <xdr:to>
      <xdr:col>2</xdr:col>
      <xdr:colOff>167</xdr:colOff>
      <xdr:row>99</xdr:row>
      <xdr:rowOff>2680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14618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101</xdr:row>
      <xdr:rowOff>190500</xdr:rowOff>
    </xdr:from>
    <xdr:to>
      <xdr:col>2</xdr:col>
      <xdr:colOff>167</xdr:colOff>
      <xdr:row>103</xdr:row>
      <xdr:rowOff>2679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93570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103</xdr:row>
      <xdr:rowOff>190500</xdr:rowOff>
    </xdr:from>
    <xdr:to>
      <xdr:col>2</xdr:col>
      <xdr:colOff>167</xdr:colOff>
      <xdr:row>104</xdr:row>
      <xdr:rowOff>203763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33194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104</xdr:row>
      <xdr:rowOff>201084</xdr:rowOff>
    </xdr:from>
    <xdr:to>
      <xdr:col>2</xdr:col>
      <xdr:colOff>167</xdr:colOff>
      <xdr:row>106</xdr:row>
      <xdr:rowOff>2680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54064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105</xdr:row>
      <xdr:rowOff>190500</xdr:rowOff>
    </xdr:from>
    <xdr:to>
      <xdr:col>2</xdr:col>
      <xdr:colOff>167</xdr:colOff>
      <xdr:row>107</xdr:row>
      <xdr:rowOff>2680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7358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106</xdr:row>
      <xdr:rowOff>190500</xdr:rowOff>
    </xdr:from>
    <xdr:to>
      <xdr:col>2</xdr:col>
      <xdr:colOff>167</xdr:colOff>
      <xdr:row>108</xdr:row>
      <xdr:rowOff>2679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9339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109</xdr:row>
      <xdr:rowOff>201084</xdr:rowOff>
    </xdr:from>
    <xdr:to>
      <xdr:col>2</xdr:col>
      <xdr:colOff>167</xdr:colOff>
      <xdr:row>111</xdr:row>
      <xdr:rowOff>2680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53886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110</xdr:row>
      <xdr:rowOff>190500</xdr:rowOff>
    </xdr:from>
    <xdr:to>
      <xdr:col>2</xdr:col>
      <xdr:colOff>167</xdr:colOff>
      <xdr:row>111</xdr:row>
      <xdr:rowOff>203763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73402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107</xdr:row>
      <xdr:rowOff>190501</xdr:rowOff>
    </xdr:from>
    <xdr:to>
      <xdr:col>1</xdr:col>
      <xdr:colOff>4455750</xdr:colOff>
      <xdr:row>109</xdr:row>
      <xdr:rowOff>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132041"/>
          <a:ext cx="360000" cy="205739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109</xdr:row>
      <xdr:rowOff>0</xdr:rowOff>
    </xdr:from>
    <xdr:to>
      <xdr:col>1</xdr:col>
      <xdr:colOff>4455750</xdr:colOff>
      <xdr:row>109</xdr:row>
      <xdr:rowOff>203763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337780"/>
          <a:ext cx="360000" cy="203763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81</xdr:row>
      <xdr:rowOff>201083</xdr:rowOff>
    </xdr:from>
    <xdr:to>
      <xdr:col>15</xdr:col>
      <xdr:colOff>167</xdr:colOff>
      <xdr:row>83</xdr:row>
      <xdr:rowOff>2679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4968643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83</xdr:row>
      <xdr:rowOff>190500</xdr:rowOff>
    </xdr:from>
    <xdr:to>
      <xdr:col>15</xdr:col>
      <xdr:colOff>167</xdr:colOff>
      <xdr:row>85</xdr:row>
      <xdr:rowOff>2680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36192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84</xdr:row>
      <xdr:rowOff>190500</xdr:rowOff>
    </xdr:from>
    <xdr:to>
      <xdr:col>15</xdr:col>
      <xdr:colOff>167</xdr:colOff>
      <xdr:row>86</xdr:row>
      <xdr:rowOff>2679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56004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85</xdr:row>
      <xdr:rowOff>190501</xdr:rowOff>
    </xdr:from>
    <xdr:to>
      <xdr:col>15</xdr:col>
      <xdr:colOff>167</xdr:colOff>
      <xdr:row>87</xdr:row>
      <xdr:rowOff>2680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758161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88</xdr:row>
      <xdr:rowOff>190501</xdr:rowOff>
    </xdr:from>
    <xdr:to>
      <xdr:col>15</xdr:col>
      <xdr:colOff>167</xdr:colOff>
      <xdr:row>90</xdr:row>
      <xdr:rowOff>2680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6352521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92</xdr:row>
      <xdr:rowOff>190500</xdr:rowOff>
    </xdr:from>
    <xdr:to>
      <xdr:col>15</xdr:col>
      <xdr:colOff>167</xdr:colOff>
      <xdr:row>94</xdr:row>
      <xdr:rowOff>2680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14500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93</xdr:row>
      <xdr:rowOff>190500</xdr:rowOff>
    </xdr:from>
    <xdr:to>
      <xdr:col>15</xdr:col>
      <xdr:colOff>167</xdr:colOff>
      <xdr:row>95</xdr:row>
      <xdr:rowOff>2679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34312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97</xdr:row>
      <xdr:rowOff>201084</xdr:rowOff>
    </xdr:from>
    <xdr:to>
      <xdr:col>15</xdr:col>
      <xdr:colOff>167</xdr:colOff>
      <xdr:row>99</xdr:row>
      <xdr:rowOff>2680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14618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101</xdr:row>
      <xdr:rowOff>190500</xdr:rowOff>
    </xdr:from>
    <xdr:to>
      <xdr:col>15</xdr:col>
      <xdr:colOff>167</xdr:colOff>
      <xdr:row>103</xdr:row>
      <xdr:rowOff>2679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93570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103</xdr:row>
      <xdr:rowOff>190500</xdr:rowOff>
    </xdr:from>
    <xdr:to>
      <xdr:col>15</xdr:col>
      <xdr:colOff>167</xdr:colOff>
      <xdr:row>104</xdr:row>
      <xdr:rowOff>203763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331940"/>
          <a:ext cx="488694" cy="211383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104</xdr:row>
      <xdr:rowOff>201084</xdr:rowOff>
    </xdr:from>
    <xdr:to>
      <xdr:col>15</xdr:col>
      <xdr:colOff>167</xdr:colOff>
      <xdr:row>106</xdr:row>
      <xdr:rowOff>2680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54064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105</xdr:row>
      <xdr:rowOff>190500</xdr:rowOff>
    </xdr:from>
    <xdr:to>
      <xdr:col>15</xdr:col>
      <xdr:colOff>167</xdr:colOff>
      <xdr:row>107</xdr:row>
      <xdr:rowOff>2680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73580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106</xdr:row>
      <xdr:rowOff>190500</xdr:rowOff>
    </xdr:from>
    <xdr:to>
      <xdr:col>15</xdr:col>
      <xdr:colOff>167</xdr:colOff>
      <xdr:row>108</xdr:row>
      <xdr:rowOff>2679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93392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109</xdr:row>
      <xdr:rowOff>201084</xdr:rowOff>
    </xdr:from>
    <xdr:to>
      <xdr:col>15</xdr:col>
      <xdr:colOff>167</xdr:colOff>
      <xdr:row>111</xdr:row>
      <xdr:rowOff>2680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53886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110</xdr:row>
      <xdr:rowOff>190500</xdr:rowOff>
    </xdr:from>
    <xdr:to>
      <xdr:col>15</xdr:col>
      <xdr:colOff>167</xdr:colOff>
      <xdr:row>111</xdr:row>
      <xdr:rowOff>203763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73402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81</xdr:row>
      <xdr:rowOff>201083</xdr:rowOff>
    </xdr:from>
    <xdr:to>
      <xdr:col>2</xdr:col>
      <xdr:colOff>167</xdr:colOff>
      <xdr:row>83</xdr:row>
      <xdr:rowOff>2679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4968643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83</xdr:row>
      <xdr:rowOff>190500</xdr:rowOff>
    </xdr:from>
    <xdr:to>
      <xdr:col>2</xdr:col>
      <xdr:colOff>167</xdr:colOff>
      <xdr:row>85</xdr:row>
      <xdr:rowOff>2680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36192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84</xdr:row>
      <xdr:rowOff>190500</xdr:rowOff>
    </xdr:from>
    <xdr:to>
      <xdr:col>2</xdr:col>
      <xdr:colOff>167</xdr:colOff>
      <xdr:row>86</xdr:row>
      <xdr:rowOff>2679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56004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85</xdr:row>
      <xdr:rowOff>190501</xdr:rowOff>
    </xdr:from>
    <xdr:to>
      <xdr:col>2</xdr:col>
      <xdr:colOff>167</xdr:colOff>
      <xdr:row>87</xdr:row>
      <xdr:rowOff>2680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75816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88</xdr:row>
      <xdr:rowOff>190501</xdr:rowOff>
    </xdr:from>
    <xdr:to>
      <xdr:col>2</xdr:col>
      <xdr:colOff>167</xdr:colOff>
      <xdr:row>90</xdr:row>
      <xdr:rowOff>2680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635252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92</xdr:row>
      <xdr:rowOff>190500</xdr:rowOff>
    </xdr:from>
    <xdr:to>
      <xdr:col>2</xdr:col>
      <xdr:colOff>167</xdr:colOff>
      <xdr:row>94</xdr:row>
      <xdr:rowOff>2680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1450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93</xdr:row>
      <xdr:rowOff>190500</xdr:rowOff>
    </xdr:from>
    <xdr:to>
      <xdr:col>2</xdr:col>
      <xdr:colOff>167</xdr:colOff>
      <xdr:row>95</xdr:row>
      <xdr:rowOff>2679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3431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97</xdr:row>
      <xdr:rowOff>201084</xdr:rowOff>
    </xdr:from>
    <xdr:to>
      <xdr:col>2</xdr:col>
      <xdr:colOff>167</xdr:colOff>
      <xdr:row>99</xdr:row>
      <xdr:rowOff>2680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14618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101</xdr:row>
      <xdr:rowOff>190500</xdr:rowOff>
    </xdr:from>
    <xdr:to>
      <xdr:col>2</xdr:col>
      <xdr:colOff>167</xdr:colOff>
      <xdr:row>103</xdr:row>
      <xdr:rowOff>2679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93570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103</xdr:row>
      <xdr:rowOff>190500</xdr:rowOff>
    </xdr:from>
    <xdr:to>
      <xdr:col>2</xdr:col>
      <xdr:colOff>167</xdr:colOff>
      <xdr:row>104</xdr:row>
      <xdr:rowOff>203763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33194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104</xdr:row>
      <xdr:rowOff>201084</xdr:rowOff>
    </xdr:from>
    <xdr:to>
      <xdr:col>2</xdr:col>
      <xdr:colOff>167</xdr:colOff>
      <xdr:row>106</xdr:row>
      <xdr:rowOff>2680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54064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105</xdr:row>
      <xdr:rowOff>190500</xdr:rowOff>
    </xdr:from>
    <xdr:to>
      <xdr:col>2</xdr:col>
      <xdr:colOff>167</xdr:colOff>
      <xdr:row>107</xdr:row>
      <xdr:rowOff>2680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7358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106</xdr:row>
      <xdr:rowOff>190500</xdr:rowOff>
    </xdr:from>
    <xdr:to>
      <xdr:col>2</xdr:col>
      <xdr:colOff>167</xdr:colOff>
      <xdr:row>108</xdr:row>
      <xdr:rowOff>2679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9339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109</xdr:row>
      <xdr:rowOff>201084</xdr:rowOff>
    </xdr:from>
    <xdr:to>
      <xdr:col>2</xdr:col>
      <xdr:colOff>167</xdr:colOff>
      <xdr:row>111</xdr:row>
      <xdr:rowOff>2680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53886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110</xdr:row>
      <xdr:rowOff>190500</xdr:rowOff>
    </xdr:from>
    <xdr:to>
      <xdr:col>2</xdr:col>
      <xdr:colOff>167</xdr:colOff>
      <xdr:row>111</xdr:row>
      <xdr:rowOff>203763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73402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107</xdr:row>
      <xdr:rowOff>190501</xdr:rowOff>
    </xdr:from>
    <xdr:to>
      <xdr:col>1</xdr:col>
      <xdr:colOff>4455750</xdr:colOff>
      <xdr:row>109</xdr:row>
      <xdr:rowOff>0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132041"/>
          <a:ext cx="360000" cy="205739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109</xdr:row>
      <xdr:rowOff>0</xdr:rowOff>
    </xdr:from>
    <xdr:to>
      <xdr:col>1</xdr:col>
      <xdr:colOff>4455750</xdr:colOff>
      <xdr:row>109</xdr:row>
      <xdr:rowOff>203763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337780"/>
          <a:ext cx="360000" cy="203763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81</xdr:row>
      <xdr:rowOff>201083</xdr:rowOff>
    </xdr:from>
    <xdr:to>
      <xdr:col>15</xdr:col>
      <xdr:colOff>167</xdr:colOff>
      <xdr:row>83</xdr:row>
      <xdr:rowOff>2679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4968643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83</xdr:row>
      <xdr:rowOff>190500</xdr:rowOff>
    </xdr:from>
    <xdr:to>
      <xdr:col>15</xdr:col>
      <xdr:colOff>167</xdr:colOff>
      <xdr:row>85</xdr:row>
      <xdr:rowOff>2680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36192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84</xdr:row>
      <xdr:rowOff>190500</xdr:rowOff>
    </xdr:from>
    <xdr:to>
      <xdr:col>15</xdr:col>
      <xdr:colOff>167</xdr:colOff>
      <xdr:row>86</xdr:row>
      <xdr:rowOff>2679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56004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85</xdr:row>
      <xdr:rowOff>190501</xdr:rowOff>
    </xdr:from>
    <xdr:to>
      <xdr:col>15</xdr:col>
      <xdr:colOff>167</xdr:colOff>
      <xdr:row>87</xdr:row>
      <xdr:rowOff>2680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758161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88</xdr:row>
      <xdr:rowOff>190501</xdr:rowOff>
    </xdr:from>
    <xdr:to>
      <xdr:col>15</xdr:col>
      <xdr:colOff>167</xdr:colOff>
      <xdr:row>90</xdr:row>
      <xdr:rowOff>2680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6352521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92</xdr:row>
      <xdr:rowOff>190500</xdr:rowOff>
    </xdr:from>
    <xdr:to>
      <xdr:col>15</xdr:col>
      <xdr:colOff>167</xdr:colOff>
      <xdr:row>94</xdr:row>
      <xdr:rowOff>2680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14500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93</xdr:row>
      <xdr:rowOff>190500</xdr:rowOff>
    </xdr:from>
    <xdr:to>
      <xdr:col>15</xdr:col>
      <xdr:colOff>167</xdr:colOff>
      <xdr:row>95</xdr:row>
      <xdr:rowOff>2679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34312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97</xdr:row>
      <xdr:rowOff>201084</xdr:rowOff>
    </xdr:from>
    <xdr:to>
      <xdr:col>15</xdr:col>
      <xdr:colOff>167</xdr:colOff>
      <xdr:row>99</xdr:row>
      <xdr:rowOff>2680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14618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101</xdr:row>
      <xdr:rowOff>190500</xdr:rowOff>
    </xdr:from>
    <xdr:to>
      <xdr:col>15</xdr:col>
      <xdr:colOff>167</xdr:colOff>
      <xdr:row>103</xdr:row>
      <xdr:rowOff>2679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93570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103</xdr:row>
      <xdr:rowOff>190500</xdr:rowOff>
    </xdr:from>
    <xdr:to>
      <xdr:col>15</xdr:col>
      <xdr:colOff>167</xdr:colOff>
      <xdr:row>104</xdr:row>
      <xdr:rowOff>203763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331940"/>
          <a:ext cx="488694" cy="211383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104</xdr:row>
      <xdr:rowOff>201084</xdr:rowOff>
    </xdr:from>
    <xdr:to>
      <xdr:col>15</xdr:col>
      <xdr:colOff>167</xdr:colOff>
      <xdr:row>106</xdr:row>
      <xdr:rowOff>2680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54064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105</xdr:row>
      <xdr:rowOff>190500</xdr:rowOff>
    </xdr:from>
    <xdr:to>
      <xdr:col>15</xdr:col>
      <xdr:colOff>167</xdr:colOff>
      <xdr:row>107</xdr:row>
      <xdr:rowOff>2680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735800"/>
          <a:ext cx="488694" cy="20842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106</xdr:row>
      <xdr:rowOff>190500</xdr:rowOff>
    </xdr:from>
    <xdr:to>
      <xdr:col>15</xdr:col>
      <xdr:colOff>167</xdr:colOff>
      <xdr:row>108</xdr:row>
      <xdr:rowOff>2679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933920"/>
          <a:ext cx="488694" cy="20841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109</xdr:row>
      <xdr:rowOff>201084</xdr:rowOff>
    </xdr:from>
    <xdr:to>
      <xdr:col>15</xdr:col>
      <xdr:colOff>167</xdr:colOff>
      <xdr:row>111</xdr:row>
      <xdr:rowOff>2680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538864"/>
          <a:ext cx="488694" cy="20545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110</xdr:row>
      <xdr:rowOff>190500</xdr:rowOff>
    </xdr:from>
    <xdr:to>
      <xdr:col>15</xdr:col>
      <xdr:colOff>167</xdr:colOff>
      <xdr:row>111</xdr:row>
      <xdr:rowOff>203763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73402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81</xdr:row>
      <xdr:rowOff>201083</xdr:rowOff>
    </xdr:from>
    <xdr:to>
      <xdr:col>2</xdr:col>
      <xdr:colOff>167</xdr:colOff>
      <xdr:row>83</xdr:row>
      <xdr:rowOff>2679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4968643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83</xdr:row>
      <xdr:rowOff>190500</xdr:rowOff>
    </xdr:from>
    <xdr:to>
      <xdr:col>2</xdr:col>
      <xdr:colOff>167</xdr:colOff>
      <xdr:row>85</xdr:row>
      <xdr:rowOff>2680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36192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84</xdr:row>
      <xdr:rowOff>190500</xdr:rowOff>
    </xdr:from>
    <xdr:to>
      <xdr:col>2</xdr:col>
      <xdr:colOff>167</xdr:colOff>
      <xdr:row>86</xdr:row>
      <xdr:rowOff>2679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56004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85</xdr:row>
      <xdr:rowOff>190501</xdr:rowOff>
    </xdr:from>
    <xdr:to>
      <xdr:col>2</xdr:col>
      <xdr:colOff>167</xdr:colOff>
      <xdr:row>87</xdr:row>
      <xdr:rowOff>2680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575816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88</xdr:row>
      <xdr:rowOff>190501</xdr:rowOff>
    </xdr:from>
    <xdr:to>
      <xdr:col>2</xdr:col>
      <xdr:colOff>167</xdr:colOff>
      <xdr:row>90</xdr:row>
      <xdr:rowOff>2680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6352521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92</xdr:row>
      <xdr:rowOff>190500</xdr:rowOff>
    </xdr:from>
    <xdr:to>
      <xdr:col>2</xdr:col>
      <xdr:colOff>167</xdr:colOff>
      <xdr:row>94</xdr:row>
      <xdr:rowOff>2680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1450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93</xdr:row>
      <xdr:rowOff>190500</xdr:rowOff>
    </xdr:from>
    <xdr:to>
      <xdr:col>2</xdr:col>
      <xdr:colOff>167</xdr:colOff>
      <xdr:row>95</xdr:row>
      <xdr:rowOff>2679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73431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97</xdr:row>
      <xdr:rowOff>201084</xdr:rowOff>
    </xdr:from>
    <xdr:to>
      <xdr:col>2</xdr:col>
      <xdr:colOff>167</xdr:colOff>
      <xdr:row>99</xdr:row>
      <xdr:rowOff>2680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14618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101</xdr:row>
      <xdr:rowOff>190500</xdr:rowOff>
    </xdr:from>
    <xdr:to>
      <xdr:col>2</xdr:col>
      <xdr:colOff>167</xdr:colOff>
      <xdr:row>103</xdr:row>
      <xdr:rowOff>2679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893570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103</xdr:row>
      <xdr:rowOff>190500</xdr:rowOff>
    </xdr:from>
    <xdr:to>
      <xdr:col>2</xdr:col>
      <xdr:colOff>167</xdr:colOff>
      <xdr:row>104</xdr:row>
      <xdr:rowOff>203763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33194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104</xdr:row>
      <xdr:rowOff>201084</xdr:rowOff>
    </xdr:from>
    <xdr:to>
      <xdr:col>2</xdr:col>
      <xdr:colOff>167</xdr:colOff>
      <xdr:row>106</xdr:row>
      <xdr:rowOff>2680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54064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105</xdr:row>
      <xdr:rowOff>190500</xdr:rowOff>
    </xdr:from>
    <xdr:to>
      <xdr:col>2</xdr:col>
      <xdr:colOff>167</xdr:colOff>
      <xdr:row>107</xdr:row>
      <xdr:rowOff>2680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735800"/>
          <a:ext cx="488694" cy="20842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106</xdr:row>
      <xdr:rowOff>190500</xdr:rowOff>
    </xdr:from>
    <xdr:to>
      <xdr:col>2</xdr:col>
      <xdr:colOff>167</xdr:colOff>
      <xdr:row>108</xdr:row>
      <xdr:rowOff>2679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19933920"/>
          <a:ext cx="488694" cy="20841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109</xdr:row>
      <xdr:rowOff>201084</xdr:rowOff>
    </xdr:from>
    <xdr:to>
      <xdr:col>2</xdr:col>
      <xdr:colOff>167</xdr:colOff>
      <xdr:row>111</xdr:row>
      <xdr:rowOff>2680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538864"/>
          <a:ext cx="488694" cy="20545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110</xdr:row>
      <xdr:rowOff>190500</xdr:rowOff>
    </xdr:from>
    <xdr:to>
      <xdr:col>2</xdr:col>
      <xdr:colOff>167</xdr:colOff>
      <xdr:row>111</xdr:row>
      <xdr:rowOff>203763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73" y="20734020"/>
          <a:ext cx="488694" cy="211383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107</xdr:row>
      <xdr:rowOff>190501</xdr:rowOff>
    </xdr:from>
    <xdr:to>
      <xdr:col>1</xdr:col>
      <xdr:colOff>4455750</xdr:colOff>
      <xdr:row>109</xdr:row>
      <xdr:rowOff>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132041"/>
          <a:ext cx="360000" cy="205739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109</xdr:row>
      <xdr:rowOff>0</xdr:rowOff>
    </xdr:from>
    <xdr:to>
      <xdr:col>1</xdr:col>
      <xdr:colOff>4455750</xdr:colOff>
      <xdr:row>109</xdr:row>
      <xdr:rowOff>203763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90" y="20337780"/>
          <a:ext cx="360000" cy="20376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41</xdr:row>
      <xdr:rowOff>0</xdr:rowOff>
    </xdr:from>
    <xdr:to>
      <xdr:col>2</xdr:col>
      <xdr:colOff>21334</xdr:colOff>
      <xdr:row>42</xdr:row>
      <xdr:rowOff>23846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41</xdr:row>
      <xdr:rowOff>0</xdr:rowOff>
    </xdr:from>
    <xdr:to>
      <xdr:col>15</xdr:col>
      <xdr:colOff>21334</xdr:colOff>
      <xdr:row>42</xdr:row>
      <xdr:rowOff>23846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42</xdr:row>
      <xdr:rowOff>0</xdr:rowOff>
    </xdr:from>
    <xdr:to>
      <xdr:col>2</xdr:col>
      <xdr:colOff>21334</xdr:colOff>
      <xdr:row>43</xdr:row>
      <xdr:rowOff>23846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42</xdr:row>
      <xdr:rowOff>0</xdr:rowOff>
    </xdr:from>
    <xdr:to>
      <xdr:col>15</xdr:col>
      <xdr:colOff>21334</xdr:colOff>
      <xdr:row>43</xdr:row>
      <xdr:rowOff>23846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43</xdr:row>
      <xdr:rowOff>0</xdr:rowOff>
    </xdr:from>
    <xdr:to>
      <xdr:col>2</xdr:col>
      <xdr:colOff>21334</xdr:colOff>
      <xdr:row>44</xdr:row>
      <xdr:rowOff>23846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43</xdr:row>
      <xdr:rowOff>0</xdr:rowOff>
    </xdr:from>
    <xdr:to>
      <xdr:col>15</xdr:col>
      <xdr:colOff>21334</xdr:colOff>
      <xdr:row>44</xdr:row>
      <xdr:rowOff>23846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43</xdr:row>
      <xdr:rowOff>0</xdr:rowOff>
    </xdr:from>
    <xdr:to>
      <xdr:col>2</xdr:col>
      <xdr:colOff>21334</xdr:colOff>
      <xdr:row>44</xdr:row>
      <xdr:rowOff>23846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43</xdr:row>
      <xdr:rowOff>0</xdr:rowOff>
    </xdr:from>
    <xdr:to>
      <xdr:col>15</xdr:col>
      <xdr:colOff>21334</xdr:colOff>
      <xdr:row>44</xdr:row>
      <xdr:rowOff>23846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44</xdr:row>
      <xdr:rowOff>0</xdr:rowOff>
    </xdr:from>
    <xdr:to>
      <xdr:col>2</xdr:col>
      <xdr:colOff>21334</xdr:colOff>
      <xdr:row>45</xdr:row>
      <xdr:rowOff>23846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44</xdr:row>
      <xdr:rowOff>0</xdr:rowOff>
    </xdr:from>
    <xdr:to>
      <xdr:col>15</xdr:col>
      <xdr:colOff>21334</xdr:colOff>
      <xdr:row>45</xdr:row>
      <xdr:rowOff>23846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44</xdr:row>
      <xdr:rowOff>0</xdr:rowOff>
    </xdr:from>
    <xdr:to>
      <xdr:col>2</xdr:col>
      <xdr:colOff>21334</xdr:colOff>
      <xdr:row>45</xdr:row>
      <xdr:rowOff>23846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44</xdr:row>
      <xdr:rowOff>0</xdr:rowOff>
    </xdr:from>
    <xdr:to>
      <xdr:col>15</xdr:col>
      <xdr:colOff>21334</xdr:colOff>
      <xdr:row>45</xdr:row>
      <xdr:rowOff>23846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45</xdr:row>
      <xdr:rowOff>0</xdr:rowOff>
    </xdr:from>
    <xdr:to>
      <xdr:col>2</xdr:col>
      <xdr:colOff>21334</xdr:colOff>
      <xdr:row>46</xdr:row>
      <xdr:rowOff>23846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45</xdr:row>
      <xdr:rowOff>0</xdr:rowOff>
    </xdr:from>
    <xdr:to>
      <xdr:col>15</xdr:col>
      <xdr:colOff>21334</xdr:colOff>
      <xdr:row>46</xdr:row>
      <xdr:rowOff>23846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45</xdr:row>
      <xdr:rowOff>0</xdr:rowOff>
    </xdr:from>
    <xdr:to>
      <xdr:col>2</xdr:col>
      <xdr:colOff>21334</xdr:colOff>
      <xdr:row>46</xdr:row>
      <xdr:rowOff>23846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45</xdr:row>
      <xdr:rowOff>0</xdr:rowOff>
    </xdr:from>
    <xdr:to>
      <xdr:col>15</xdr:col>
      <xdr:colOff>21334</xdr:colOff>
      <xdr:row>46</xdr:row>
      <xdr:rowOff>23846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46</xdr:row>
      <xdr:rowOff>0</xdr:rowOff>
    </xdr:from>
    <xdr:to>
      <xdr:col>2</xdr:col>
      <xdr:colOff>21334</xdr:colOff>
      <xdr:row>47</xdr:row>
      <xdr:rowOff>23846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46</xdr:row>
      <xdr:rowOff>0</xdr:rowOff>
    </xdr:from>
    <xdr:to>
      <xdr:col>15</xdr:col>
      <xdr:colOff>21334</xdr:colOff>
      <xdr:row>47</xdr:row>
      <xdr:rowOff>23846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46</xdr:row>
      <xdr:rowOff>0</xdr:rowOff>
    </xdr:from>
    <xdr:to>
      <xdr:col>2</xdr:col>
      <xdr:colOff>21334</xdr:colOff>
      <xdr:row>47</xdr:row>
      <xdr:rowOff>23846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46</xdr:row>
      <xdr:rowOff>0</xdr:rowOff>
    </xdr:from>
    <xdr:to>
      <xdr:col>15</xdr:col>
      <xdr:colOff>21334</xdr:colOff>
      <xdr:row>47</xdr:row>
      <xdr:rowOff>23846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47</xdr:row>
      <xdr:rowOff>0</xdr:rowOff>
    </xdr:from>
    <xdr:to>
      <xdr:col>2</xdr:col>
      <xdr:colOff>21334</xdr:colOff>
      <xdr:row>48</xdr:row>
      <xdr:rowOff>23846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47</xdr:row>
      <xdr:rowOff>0</xdr:rowOff>
    </xdr:from>
    <xdr:to>
      <xdr:col>15</xdr:col>
      <xdr:colOff>21334</xdr:colOff>
      <xdr:row>48</xdr:row>
      <xdr:rowOff>23846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47</xdr:row>
      <xdr:rowOff>0</xdr:rowOff>
    </xdr:from>
    <xdr:to>
      <xdr:col>2</xdr:col>
      <xdr:colOff>21334</xdr:colOff>
      <xdr:row>48</xdr:row>
      <xdr:rowOff>23846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47</xdr:row>
      <xdr:rowOff>0</xdr:rowOff>
    </xdr:from>
    <xdr:to>
      <xdr:col>15</xdr:col>
      <xdr:colOff>21334</xdr:colOff>
      <xdr:row>48</xdr:row>
      <xdr:rowOff>23846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48</xdr:row>
      <xdr:rowOff>0</xdr:rowOff>
    </xdr:from>
    <xdr:to>
      <xdr:col>2</xdr:col>
      <xdr:colOff>21334</xdr:colOff>
      <xdr:row>49</xdr:row>
      <xdr:rowOff>23846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48</xdr:row>
      <xdr:rowOff>0</xdr:rowOff>
    </xdr:from>
    <xdr:to>
      <xdr:col>15</xdr:col>
      <xdr:colOff>21334</xdr:colOff>
      <xdr:row>49</xdr:row>
      <xdr:rowOff>23846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48</xdr:row>
      <xdr:rowOff>0</xdr:rowOff>
    </xdr:from>
    <xdr:to>
      <xdr:col>2</xdr:col>
      <xdr:colOff>21334</xdr:colOff>
      <xdr:row>49</xdr:row>
      <xdr:rowOff>23846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48</xdr:row>
      <xdr:rowOff>0</xdr:rowOff>
    </xdr:from>
    <xdr:to>
      <xdr:col>15</xdr:col>
      <xdr:colOff>21334</xdr:colOff>
      <xdr:row>49</xdr:row>
      <xdr:rowOff>23846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49</xdr:row>
      <xdr:rowOff>0</xdr:rowOff>
    </xdr:from>
    <xdr:to>
      <xdr:col>2</xdr:col>
      <xdr:colOff>21334</xdr:colOff>
      <xdr:row>50</xdr:row>
      <xdr:rowOff>23846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49</xdr:row>
      <xdr:rowOff>0</xdr:rowOff>
    </xdr:from>
    <xdr:to>
      <xdr:col>15</xdr:col>
      <xdr:colOff>21334</xdr:colOff>
      <xdr:row>50</xdr:row>
      <xdr:rowOff>23846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49</xdr:row>
      <xdr:rowOff>0</xdr:rowOff>
    </xdr:from>
    <xdr:to>
      <xdr:col>2</xdr:col>
      <xdr:colOff>21334</xdr:colOff>
      <xdr:row>50</xdr:row>
      <xdr:rowOff>23846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49</xdr:row>
      <xdr:rowOff>0</xdr:rowOff>
    </xdr:from>
    <xdr:to>
      <xdr:col>15</xdr:col>
      <xdr:colOff>21334</xdr:colOff>
      <xdr:row>50</xdr:row>
      <xdr:rowOff>23846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50</xdr:row>
      <xdr:rowOff>0</xdr:rowOff>
    </xdr:from>
    <xdr:to>
      <xdr:col>2</xdr:col>
      <xdr:colOff>21334</xdr:colOff>
      <xdr:row>51</xdr:row>
      <xdr:rowOff>23846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50</xdr:row>
      <xdr:rowOff>0</xdr:rowOff>
    </xdr:from>
    <xdr:to>
      <xdr:col>15</xdr:col>
      <xdr:colOff>21334</xdr:colOff>
      <xdr:row>51</xdr:row>
      <xdr:rowOff>23846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50</xdr:row>
      <xdr:rowOff>0</xdr:rowOff>
    </xdr:from>
    <xdr:to>
      <xdr:col>2</xdr:col>
      <xdr:colOff>21334</xdr:colOff>
      <xdr:row>51</xdr:row>
      <xdr:rowOff>23846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50</xdr:row>
      <xdr:rowOff>0</xdr:rowOff>
    </xdr:from>
    <xdr:to>
      <xdr:col>15</xdr:col>
      <xdr:colOff>21334</xdr:colOff>
      <xdr:row>51</xdr:row>
      <xdr:rowOff>23846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23846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51</xdr:row>
      <xdr:rowOff>0</xdr:rowOff>
    </xdr:from>
    <xdr:to>
      <xdr:col>15</xdr:col>
      <xdr:colOff>21334</xdr:colOff>
      <xdr:row>52</xdr:row>
      <xdr:rowOff>23846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23846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51</xdr:row>
      <xdr:rowOff>0</xdr:rowOff>
    </xdr:from>
    <xdr:to>
      <xdr:col>15</xdr:col>
      <xdr:colOff>21334</xdr:colOff>
      <xdr:row>52</xdr:row>
      <xdr:rowOff>23846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52</xdr:row>
      <xdr:rowOff>0</xdr:rowOff>
    </xdr:from>
    <xdr:to>
      <xdr:col>2</xdr:col>
      <xdr:colOff>21334</xdr:colOff>
      <xdr:row>53</xdr:row>
      <xdr:rowOff>23846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52</xdr:row>
      <xdr:rowOff>0</xdr:rowOff>
    </xdr:from>
    <xdr:to>
      <xdr:col>15</xdr:col>
      <xdr:colOff>21334</xdr:colOff>
      <xdr:row>53</xdr:row>
      <xdr:rowOff>23846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52</xdr:row>
      <xdr:rowOff>0</xdr:rowOff>
    </xdr:from>
    <xdr:to>
      <xdr:col>2</xdr:col>
      <xdr:colOff>21334</xdr:colOff>
      <xdr:row>53</xdr:row>
      <xdr:rowOff>23846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52</xdr:row>
      <xdr:rowOff>0</xdr:rowOff>
    </xdr:from>
    <xdr:to>
      <xdr:col>15</xdr:col>
      <xdr:colOff>21334</xdr:colOff>
      <xdr:row>53</xdr:row>
      <xdr:rowOff>23846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53</xdr:row>
      <xdr:rowOff>0</xdr:rowOff>
    </xdr:from>
    <xdr:to>
      <xdr:col>2</xdr:col>
      <xdr:colOff>21334</xdr:colOff>
      <xdr:row>54</xdr:row>
      <xdr:rowOff>23846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53</xdr:row>
      <xdr:rowOff>0</xdr:rowOff>
    </xdr:from>
    <xdr:to>
      <xdr:col>15</xdr:col>
      <xdr:colOff>21334</xdr:colOff>
      <xdr:row>54</xdr:row>
      <xdr:rowOff>23846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53</xdr:row>
      <xdr:rowOff>0</xdr:rowOff>
    </xdr:from>
    <xdr:to>
      <xdr:col>2</xdr:col>
      <xdr:colOff>21334</xdr:colOff>
      <xdr:row>54</xdr:row>
      <xdr:rowOff>23846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53</xdr:row>
      <xdr:rowOff>0</xdr:rowOff>
    </xdr:from>
    <xdr:to>
      <xdr:col>15</xdr:col>
      <xdr:colOff>21334</xdr:colOff>
      <xdr:row>54</xdr:row>
      <xdr:rowOff>23846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54</xdr:row>
      <xdr:rowOff>0</xdr:rowOff>
    </xdr:from>
    <xdr:to>
      <xdr:col>2</xdr:col>
      <xdr:colOff>21334</xdr:colOff>
      <xdr:row>55</xdr:row>
      <xdr:rowOff>23846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54</xdr:row>
      <xdr:rowOff>0</xdr:rowOff>
    </xdr:from>
    <xdr:to>
      <xdr:col>15</xdr:col>
      <xdr:colOff>21334</xdr:colOff>
      <xdr:row>55</xdr:row>
      <xdr:rowOff>23846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54</xdr:row>
      <xdr:rowOff>0</xdr:rowOff>
    </xdr:from>
    <xdr:to>
      <xdr:col>2</xdr:col>
      <xdr:colOff>21334</xdr:colOff>
      <xdr:row>55</xdr:row>
      <xdr:rowOff>23846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54</xdr:row>
      <xdr:rowOff>0</xdr:rowOff>
    </xdr:from>
    <xdr:to>
      <xdr:col>15</xdr:col>
      <xdr:colOff>21334</xdr:colOff>
      <xdr:row>55</xdr:row>
      <xdr:rowOff>23846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55</xdr:row>
      <xdr:rowOff>0</xdr:rowOff>
    </xdr:from>
    <xdr:to>
      <xdr:col>2</xdr:col>
      <xdr:colOff>21334</xdr:colOff>
      <xdr:row>56</xdr:row>
      <xdr:rowOff>23846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55</xdr:row>
      <xdr:rowOff>0</xdr:rowOff>
    </xdr:from>
    <xdr:to>
      <xdr:col>15</xdr:col>
      <xdr:colOff>21334</xdr:colOff>
      <xdr:row>56</xdr:row>
      <xdr:rowOff>23846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55</xdr:row>
      <xdr:rowOff>0</xdr:rowOff>
    </xdr:from>
    <xdr:to>
      <xdr:col>2</xdr:col>
      <xdr:colOff>21334</xdr:colOff>
      <xdr:row>56</xdr:row>
      <xdr:rowOff>23846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55</xdr:row>
      <xdr:rowOff>0</xdr:rowOff>
    </xdr:from>
    <xdr:to>
      <xdr:col>15</xdr:col>
      <xdr:colOff>21334</xdr:colOff>
      <xdr:row>56</xdr:row>
      <xdr:rowOff>23846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56</xdr:row>
      <xdr:rowOff>0</xdr:rowOff>
    </xdr:from>
    <xdr:to>
      <xdr:col>2</xdr:col>
      <xdr:colOff>21334</xdr:colOff>
      <xdr:row>57</xdr:row>
      <xdr:rowOff>23846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56</xdr:row>
      <xdr:rowOff>0</xdr:rowOff>
    </xdr:from>
    <xdr:to>
      <xdr:col>15</xdr:col>
      <xdr:colOff>21334</xdr:colOff>
      <xdr:row>57</xdr:row>
      <xdr:rowOff>23846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56</xdr:row>
      <xdr:rowOff>0</xdr:rowOff>
    </xdr:from>
    <xdr:to>
      <xdr:col>2</xdr:col>
      <xdr:colOff>21334</xdr:colOff>
      <xdr:row>57</xdr:row>
      <xdr:rowOff>23846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56</xdr:row>
      <xdr:rowOff>0</xdr:rowOff>
    </xdr:from>
    <xdr:to>
      <xdr:col>15</xdr:col>
      <xdr:colOff>21334</xdr:colOff>
      <xdr:row>57</xdr:row>
      <xdr:rowOff>23846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57</xdr:row>
      <xdr:rowOff>0</xdr:rowOff>
    </xdr:from>
    <xdr:to>
      <xdr:col>2</xdr:col>
      <xdr:colOff>21334</xdr:colOff>
      <xdr:row>58</xdr:row>
      <xdr:rowOff>23846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57</xdr:row>
      <xdr:rowOff>0</xdr:rowOff>
    </xdr:from>
    <xdr:to>
      <xdr:col>15</xdr:col>
      <xdr:colOff>21334</xdr:colOff>
      <xdr:row>58</xdr:row>
      <xdr:rowOff>23846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57</xdr:row>
      <xdr:rowOff>0</xdr:rowOff>
    </xdr:from>
    <xdr:to>
      <xdr:col>2</xdr:col>
      <xdr:colOff>21334</xdr:colOff>
      <xdr:row>58</xdr:row>
      <xdr:rowOff>23846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57</xdr:row>
      <xdr:rowOff>0</xdr:rowOff>
    </xdr:from>
    <xdr:to>
      <xdr:col>15</xdr:col>
      <xdr:colOff>21334</xdr:colOff>
      <xdr:row>58</xdr:row>
      <xdr:rowOff>23846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58</xdr:row>
      <xdr:rowOff>0</xdr:rowOff>
    </xdr:from>
    <xdr:to>
      <xdr:col>2</xdr:col>
      <xdr:colOff>21334</xdr:colOff>
      <xdr:row>59</xdr:row>
      <xdr:rowOff>23846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58</xdr:row>
      <xdr:rowOff>0</xdr:rowOff>
    </xdr:from>
    <xdr:to>
      <xdr:col>15</xdr:col>
      <xdr:colOff>21334</xdr:colOff>
      <xdr:row>59</xdr:row>
      <xdr:rowOff>23846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58</xdr:row>
      <xdr:rowOff>0</xdr:rowOff>
    </xdr:from>
    <xdr:to>
      <xdr:col>2</xdr:col>
      <xdr:colOff>21334</xdr:colOff>
      <xdr:row>59</xdr:row>
      <xdr:rowOff>23846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58</xdr:row>
      <xdr:rowOff>0</xdr:rowOff>
    </xdr:from>
    <xdr:to>
      <xdr:col>15</xdr:col>
      <xdr:colOff>21334</xdr:colOff>
      <xdr:row>59</xdr:row>
      <xdr:rowOff>23846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59</xdr:row>
      <xdr:rowOff>0</xdr:rowOff>
    </xdr:from>
    <xdr:to>
      <xdr:col>2</xdr:col>
      <xdr:colOff>21334</xdr:colOff>
      <xdr:row>60</xdr:row>
      <xdr:rowOff>23846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59</xdr:row>
      <xdr:rowOff>0</xdr:rowOff>
    </xdr:from>
    <xdr:to>
      <xdr:col>15</xdr:col>
      <xdr:colOff>21334</xdr:colOff>
      <xdr:row>60</xdr:row>
      <xdr:rowOff>23846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59</xdr:row>
      <xdr:rowOff>0</xdr:rowOff>
    </xdr:from>
    <xdr:to>
      <xdr:col>2</xdr:col>
      <xdr:colOff>21334</xdr:colOff>
      <xdr:row>60</xdr:row>
      <xdr:rowOff>23846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59</xdr:row>
      <xdr:rowOff>0</xdr:rowOff>
    </xdr:from>
    <xdr:to>
      <xdr:col>15</xdr:col>
      <xdr:colOff>21334</xdr:colOff>
      <xdr:row>60</xdr:row>
      <xdr:rowOff>23846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60</xdr:row>
      <xdr:rowOff>0</xdr:rowOff>
    </xdr:from>
    <xdr:to>
      <xdr:col>2</xdr:col>
      <xdr:colOff>21334</xdr:colOff>
      <xdr:row>61</xdr:row>
      <xdr:rowOff>23846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60</xdr:row>
      <xdr:rowOff>0</xdr:rowOff>
    </xdr:from>
    <xdr:to>
      <xdr:col>15</xdr:col>
      <xdr:colOff>21334</xdr:colOff>
      <xdr:row>61</xdr:row>
      <xdr:rowOff>23846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60</xdr:row>
      <xdr:rowOff>0</xdr:rowOff>
    </xdr:from>
    <xdr:to>
      <xdr:col>2</xdr:col>
      <xdr:colOff>21334</xdr:colOff>
      <xdr:row>61</xdr:row>
      <xdr:rowOff>23846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60</xdr:row>
      <xdr:rowOff>0</xdr:rowOff>
    </xdr:from>
    <xdr:to>
      <xdr:col>15</xdr:col>
      <xdr:colOff>21334</xdr:colOff>
      <xdr:row>61</xdr:row>
      <xdr:rowOff>23846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61</xdr:row>
      <xdr:rowOff>0</xdr:rowOff>
    </xdr:from>
    <xdr:to>
      <xdr:col>2</xdr:col>
      <xdr:colOff>21334</xdr:colOff>
      <xdr:row>62</xdr:row>
      <xdr:rowOff>23846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61</xdr:row>
      <xdr:rowOff>0</xdr:rowOff>
    </xdr:from>
    <xdr:to>
      <xdr:col>15</xdr:col>
      <xdr:colOff>21334</xdr:colOff>
      <xdr:row>62</xdr:row>
      <xdr:rowOff>23846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61</xdr:row>
      <xdr:rowOff>0</xdr:rowOff>
    </xdr:from>
    <xdr:to>
      <xdr:col>2</xdr:col>
      <xdr:colOff>21334</xdr:colOff>
      <xdr:row>62</xdr:row>
      <xdr:rowOff>23846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61</xdr:row>
      <xdr:rowOff>0</xdr:rowOff>
    </xdr:from>
    <xdr:to>
      <xdr:col>15</xdr:col>
      <xdr:colOff>21334</xdr:colOff>
      <xdr:row>62</xdr:row>
      <xdr:rowOff>23846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62</xdr:row>
      <xdr:rowOff>0</xdr:rowOff>
    </xdr:from>
    <xdr:to>
      <xdr:col>2</xdr:col>
      <xdr:colOff>21334</xdr:colOff>
      <xdr:row>63</xdr:row>
      <xdr:rowOff>23846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62</xdr:row>
      <xdr:rowOff>0</xdr:rowOff>
    </xdr:from>
    <xdr:to>
      <xdr:col>15</xdr:col>
      <xdr:colOff>21334</xdr:colOff>
      <xdr:row>63</xdr:row>
      <xdr:rowOff>23846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62</xdr:row>
      <xdr:rowOff>0</xdr:rowOff>
    </xdr:from>
    <xdr:to>
      <xdr:col>2</xdr:col>
      <xdr:colOff>21334</xdr:colOff>
      <xdr:row>63</xdr:row>
      <xdr:rowOff>23846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62</xdr:row>
      <xdr:rowOff>0</xdr:rowOff>
    </xdr:from>
    <xdr:to>
      <xdr:col>15</xdr:col>
      <xdr:colOff>21334</xdr:colOff>
      <xdr:row>63</xdr:row>
      <xdr:rowOff>23846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63</xdr:row>
      <xdr:rowOff>0</xdr:rowOff>
    </xdr:from>
    <xdr:to>
      <xdr:col>2</xdr:col>
      <xdr:colOff>21334</xdr:colOff>
      <xdr:row>64</xdr:row>
      <xdr:rowOff>23846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63</xdr:row>
      <xdr:rowOff>0</xdr:rowOff>
    </xdr:from>
    <xdr:to>
      <xdr:col>15</xdr:col>
      <xdr:colOff>21334</xdr:colOff>
      <xdr:row>64</xdr:row>
      <xdr:rowOff>23846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63</xdr:row>
      <xdr:rowOff>0</xdr:rowOff>
    </xdr:from>
    <xdr:to>
      <xdr:col>2</xdr:col>
      <xdr:colOff>21334</xdr:colOff>
      <xdr:row>64</xdr:row>
      <xdr:rowOff>23846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63</xdr:row>
      <xdr:rowOff>0</xdr:rowOff>
    </xdr:from>
    <xdr:to>
      <xdr:col>15</xdr:col>
      <xdr:colOff>21334</xdr:colOff>
      <xdr:row>64</xdr:row>
      <xdr:rowOff>23846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572875"/>
          <a:ext cx="18159" cy="42389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64</xdr:row>
      <xdr:rowOff>0</xdr:rowOff>
    </xdr:from>
    <xdr:to>
      <xdr:col>2</xdr:col>
      <xdr:colOff>21334</xdr:colOff>
      <xdr:row>65</xdr:row>
      <xdr:rowOff>23846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475" y="11972925"/>
          <a:ext cx="18159" cy="23339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64</xdr:row>
      <xdr:rowOff>0</xdr:rowOff>
    </xdr:from>
    <xdr:to>
      <xdr:col>15</xdr:col>
      <xdr:colOff>21334</xdr:colOff>
      <xdr:row>65</xdr:row>
      <xdr:rowOff>23846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275" y="11972925"/>
          <a:ext cx="18159" cy="2333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510208</xdr:colOff>
      <xdr:row>0</xdr:row>
      <xdr:rowOff>26408</xdr:rowOff>
    </xdr:from>
    <xdr:to>
      <xdr:col>16</xdr:col>
      <xdr:colOff>59032</xdr:colOff>
      <xdr:row>2</xdr:row>
      <xdr:rowOff>191893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6283" y="26408"/>
          <a:ext cx="962757" cy="660785"/>
        </a:xfrm>
        <a:prstGeom prst="rect">
          <a:avLst/>
        </a:prstGeom>
      </xdr:spPr>
    </xdr:pic>
    <xdr:clientData/>
  </xdr:twoCellAnchor>
  <xdr:twoCellAnchor editAs="oneCell">
    <xdr:from>
      <xdr:col>1</xdr:col>
      <xdr:colOff>3629025</xdr:colOff>
      <xdr:row>91</xdr:row>
      <xdr:rowOff>47626</xdr:rowOff>
    </xdr:from>
    <xdr:to>
      <xdr:col>2</xdr:col>
      <xdr:colOff>7196</xdr:colOff>
      <xdr:row>91</xdr:row>
      <xdr:rowOff>164212</xdr:rowOff>
    </xdr:to>
    <xdr:pic>
      <xdr:nvPicPr>
        <xdr:cNvPr id="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4935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95</xdr:row>
      <xdr:rowOff>47626</xdr:rowOff>
    </xdr:from>
    <xdr:to>
      <xdr:col>2</xdr:col>
      <xdr:colOff>3386</xdr:colOff>
      <xdr:row>95</xdr:row>
      <xdr:rowOff>164212</xdr:rowOff>
    </xdr:to>
    <xdr:pic>
      <xdr:nvPicPr>
        <xdr:cNvPr id="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57353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99</xdr:row>
      <xdr:rowOff>38101</xdr:rowOff>
    </xdr:from>
    <xdr:to>
      <xdr:col>2</xdr:col>
      <xdr:colOff>0</xdr:colOff>
      <xdr:row>99</xdr:row>
      <xdr:rowOff>154687</xdr:rowOff>
    </xdr:to>
    <xdr:pic>
      <xdr:nvPicPr>
        <xdr:cNvPr id="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67259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100</xdr:row>
      <xdr:rowOff>47626</xdr:rowOff>
    </xdr:from>
    <xdr:to>
      <xdr:col>2</xdr:col>
      <xdr:colOff>0</xdr:colOff>
      <xdr:row>100</xdr:row>
      <xdr:rowOff>164212</xdr:rowOff>
    </xdr:to>
    <xdr:pic>
      <xdr:nvPicPr>
        <xdr:cNvPr id="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1354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101</xdr:row>
      <xdr:rowOff>47626</xdr:rowOff>
    </xdr:from>
    <xdr:to>
      <xdr:col>2</xdr:col>
      <xdr:colOff>0</xdr:colOff>
      <xdr:row>101</xdr:row>
      <xdr:rowOff>164212</xdr:rowOff>
    </xdr:to>
    <xdr:pic>
      <xdr:nvPicPr>
        <xdr:cNvPr id="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5355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102</xdr:row>
      <xdr:rowOff>57151</xdr:rowOff>
    </xdr:from>
    <xdr:to>
      <xdr:col>2</xdr:col>
      <xdr:colOff>0</xdr:colOff>
      <xdr:row>102</xdr:row>
      <xdr:rowOff>173737</xdr:rowOff>
    </xdr:to>
    <xdr:pic>
      <xdr:nvPicPr>
        <xdr:cNvPr id="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7450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104</xdr:row>
      <xdr:rowOff>57151</xdr:rowOff>
    </xdr:from>
    <xdr:to>
      <xdr:col>2</xdr:col>
      <xdr:colOff>0</xdr:colOff>
      <xdr:row>104</xdr:row>
      <xdr:rowOff>173737</xdr:rowOff>
    </xdr:to>
    <xdr:pic>
      <xdr:nvPicPr>
        <xdr:cNvPr id="1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1451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105</xdr:row>
      <xdr:rowOff>57151</xdr:rowOff>
    </xdr:from>
    <xdr:to>
      <xdr:col>2</xdr:col>
      <xdr:colOff>0</xdr:colOff>
      <xdr:row>105</xdr:row>
      <xdr:rowOff>173737</xdr:rowOff>
    </xdr:to>
    <xdr:pic>
      <xdr:nvPicPr>
        <xdr:cNvPr id="1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5451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106</xdr:row>
      <xdr:rowOff>57151</xdr:rowOff>
    </xdr:from>
    <xdr:to>
      <xdr:col>2</xdr:col>
      <xdr:colOff>0</xdr:colOff>
      <xdr:row>106</xdr:row>
      <xdr:rowOff>173737</xdr:rowOff>
    </xdr:to>
    <xdr:pic>
      <xdr:nvPicPr>
        <xdr:cNvPr id="1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9452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32</xdr:row>
      <xdr:rowOff>6273</xdr:rowOff>
    </xdr:from>
    <xdr:to>
      <xdr:col>2</xdr:col>
      <xdr:colOff>24836</xdr:colOff>
      <xdr:row>32</xdr:row>
      <xdr:rowOff>6273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3755" y="1060759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36</xdr:row>
      <xdr:rowOff>21513</xdr:rowOff>
    </xdr:from>
    <xdr:to>
      <xdr:col>2</xdr:col>
      <xdr:colOff>24836</xdr:colOff>
      <xdr:row>36</xdr:row>
      <xdr:rowOff>21513</xdr:rowOff>
    </xdr:to>
    <xdr:pic>
      <xdr:nvPicPr>
        <xdr:cNvPr id="14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3755" y="1138483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27</xdr:row>
      <xdr:rowOff>31750</xdr:rowOff>
    </xdr:from>
    <xdr:to>
      <xdr:col>1</xdr:col>
      <xdr:colOff>4455750</xdr:colOff>
      <xdr:row>28</xdr:row>
      <xdr:rowOff>55596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8842375"/>
          <a:ext cx="360000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32</xdr:row>
      <xdr:rowOff>0</xdr:rowOff>
    </xdr:from>
    <xdr:to>
      <xdr:col>2</xdr:col>
      <xdr:colOff>21334</xdr:colOff>
      <xdr:row>33</xdr:row>
      <xdr:rowOff>23846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06013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35</xdr:row>
      <xdr:rowOff>0</xdr:rowOff>
    </xdr:from>
    <xdr:to>
      <xdr:col>2</xdr:col>
      <xdr:colOff>21334</xdr:colOff>
      <xdr:row>36</xdr:row>
      <xdr:rowOff>23846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1728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36</xdr:row>
      <xdr:rowOff>0</xdr:rowOff>
    </xdr:from>
    <xdr:to>
      <xdr:col>2</xdr:col>
      <xdr:colOff>21334</xdr:colOff>
      <xdr:row>37</xdr:row>
      <xdr:rowOff>23846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3633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37</xdr:row>
      <xdr:rowOff>0</xdr:rowOff>
    </xdr:from>
    <xdr:to>
      <xdr:col>2</xdr:col>
      <xdr:colOff>21334</xdr:colOff>
      <xdr:row>38</xdr:row>
      <xdr:rowOff>23846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5538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38</xdr:row>
      <xdr:rowOff>0</xdr:rowOff>
    </xdr:from>
    <xdr:to>
      <xdr:col>2</xdr:col>
      <xdr:colOff>21334</xdr:colOff>
      <xdr:row>39</xdr:row>
      <xdr:rowOff>23846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7443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40</xdr:row>
      <xdr:rowOff>0</xdr:rowOff>
    </xdr:from>
    <xdr:to>
      <xdr:col>2</xdr:col>
      <xdr:colOff>21334</xdr:colOff>
      <xdr:row>41</xdr:row>
      <xdr:rowOff>23846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21253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69</xdr:row>
      <xdr:rowOff>0</xdr:rowOff>
    </xdr:from>
    <xdr:to>
      <xdr:col>2</xdr:col>
      <xdr:colOff>21334</xdr:colOff>
      <xdr:row>70</xdr:row>
      <xdr:rowOff>14321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2706350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71</xdr:row>
      <xdr:rowOff>0</xdr:rowOff>
    </xdr:from>
    <xdr:to>
      <xdr:col>2</xdr:col>
      <xdr:colOff>21334</xdr:colOff>
      <xdr:row>72</xdr:row>
      <xdr:rowOff>14321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3106400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73</xdr:row>
      <xdr:rowOff>0</xdr:rowOff>
    </xdr:from>
    <xdr:to>
      <xdr:col>2</xdr:col>
      <xdr:colOff>21334</xdr:colOff>
      <xdr:row>74</xdr:row>
      <xdr:rowOff>14321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3506450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77</xdr:row>
      <xdr:rowOff>0</xdr:rowOff>
    </xdr:from>
    <xdr:to>
      <xdr:col>2</xdr:col>
      <xdr:colOff>21334</xdr:colOff>
      <xdr:row>78</xdr:row>
      <xdr:rowOff>23846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4297025"/>
          <a:ext cx="361059" cy="214346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80</xdr:row>
      <xdr:rowOff>201083</xdr:rowOff>
    </xdr:from>
    <xdr:to>
      <xdr:col>2</xdr:col>
      <xdr:colOff>167</xdr:colOff>
      <xdr:row>82</xdr:row>
      <xdr:rowOff>2679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088658"/>
          <a:ext cx="361059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82</xdr:row>
      <xdr:rowOff>190500</xdr:rowOff>
    </xdr:from>
    <xdr:to>
      <xdr:col>2</xdr:col>
      <xdr:colOff>167</xdr:colOff>
      <xdr:row>84</xdr:row>
      <xdr:rowOff>2680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487650"/>
          <a:ext cx="361059" cy="21223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83</xdr:row>
      <xdr:rowOff>190500</xdr:rowOff>
    </xdr:from>
    <xdr:to>
      <xdr:col>2</xdr:col>
      <xdr:colOff>167</xdr:colOff>
      <xdr:row>85</xdr:row>
      <xdr:rowOff>2679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687675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84</xdr:row>
      <xdr:rowOff>190501</xdr:rowOff>
    </xdr:from>
    <xdr:to>
      <xdr:col>2</xdr:col>
      <xdr:colOff>167</xdr:colOff>
      <xdr:row>86</xdr:row>
      <xdr:rowOff>2680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887701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87</xdr:row>
      <xdr:rowOff>190501</xdr:rowOff>
    </xdr:from>
    <xdr:to>
      <xdr:col>2</xdr:col>
      <xdr:colOff>167</xdr:colOff>
      <xdr:row>89</xdr:row>
      <xdr:rowOff>2680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6487776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91</xdr:row>
      <xdr:rowOff>190500</xdr:rowOff>
    </xdr:from>
    <xdr:to>
      <xdr:col>2</xdr:col>
      <xdr:colOff>167</xdr:colOff>
      <xdr:row>93</xdr:row>
      <xdr:rowOff>2680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7287875"/>
          <a:ext cx="361059" cy="21223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92</xdr:row>
      <xdr:rowOff>190500</xdr:rowOff>
    </xdr:from>
    <xdr:to>
      <xdr:col>2</xdr:col>
      <xdr:colOff>167</xdr:colOff>
      <xdr:row>94</xdr:row>
      <xdr:rowOff>2679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7487900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96</xdr:row>
      <xdr:rowOff>201084</xdr:rowOff>
    </xdr:from>
    <xdr:to>
      <xdr:col>2</xdr:col>
      <xdr:colOff>167</xdr:colOff>
      <xdr:row>98</xdr:row>
      <xdr:rowOff>2680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8298584"/>
          <a:ext cx="361059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100</xdr:row>
      <xdr:rowOff>190500</xdr:rowOff>
    </xdr:from>
    <xdr:to>
      <xdr:col>2</xdr:col>
      <xdr:colOff>167</xdr:colOff>
      <xdr:row>102</xdr:row>
      <xdr:rowOff>2679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097625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102</xdr:row>
      <xdr:rowOff>190500</xdr:rowOff>
    </xdr:from>
    <xdr:to>
      <xdr:col>2</xdr:col>
      <xdr:colOff>167</xdr:colOff>
      <xdr:row>103</xdr:row>
      <xdr:rowOff>203763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497675"/>
          <a:ext cx="361059" cy="213288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103</xdr:row>
      <xdr:rowOff>201084</xdr:rowOff>
    </xdr:from>
    <xdr:to>
      <xdr:col>2</xdr:col>
      <xdr:colOff>167</xdr:colOff>
      <xdr:row>105</xdr:row>
      <xdr:rowOff>2680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708284"/>
          <a:ext cx="361059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104</xdr:row>
      <xdr:rowOff>190500</xdr:rowOff>
    </xdr:from>
    <xdr:to>
      <xdr:col>2</xdr:col>
      <xdr:colOff>167</xdr:colOff>
      <xdr:row>106</xdr:row>
      <xdr:rowOff>2680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907250"/>
          <a:ext cx="361059" cy="212230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105</xdr:row>
      <xdr:rowOff>190500</xdr:rowOff>
    </xdr:from>
    <xdr:to>
      <xdr:col>2</xdr:col>
      <xdr:colOff>167</xdr:colOff>
      <xdr:row>107</xdr:row>
      <xdr:rowOff>2679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107275"/>
          <a:ext cx="361059" cy="2122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108</xdr:row>
      <xdr:rowOff>201084</xdr:rowOff>
    </xdr:from>
    <xdr:to>
      <xdr:col>2</xdr:col>
      <xdr:colOff>167</xdr:colOff>
      <xdr:row>110</xdr:row>
      <xdr:rowOff>2680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717934"/>
          <a:ext cx="361059" cy="211171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109</xdr:row>
      <xdr:rowOff>190500</xdr:rowOff>
    </xdr:from>
    <xdr:to>
      <xdr:col>2</xdr:col>
      <xdr:colOff>167</xdr:colOff>
      <xdr:row>110</xdr:row>
      <xdr:rowOff>203763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916900"/>
          <a:ext cx="361059" cy="213288"/>
        </a:xfrm>
        <a:prstGeom prst="rect">
          <a:avLst/>
        </a:prstGeom>
      </xdr:spPr>
    </xdr:pic>
    <xdr:clientData/>
  </xdr:twoCellAnchor>
  <xdr:twoCellAnchor editAs="oneCell">
    <xdr:from>
      <xdr:col>1</xdr:col>
      <xdr:colOff>3757084</xdr:colOff>
      <xdr:row>27</xdr:row>
      <xdr:rowOff>31751</xdr:rowOff>
    </xdr:from>
    <xdr:to>
      <xdr:col>2</xdr:col>
      <xdr:colOff>6184</xdr:colOff>
      <xdr:row>27</xdr:row>
      <xdr:rowOff>183701</xdr:rowOff>
    </xdr:to>
    <xdr:pic>
      <xdr:nvPicPr>
        <xdr:cNvPr id="4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88423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32</xdr:row>
      <xdr:rowOff>31751</xdr:rowOff>
    </xdr:from>
    <xdr:to>
      <xdr:col>2</xdr:col>
      <xdr:colOff>6184</xdr:colOff>
      <xdr:row>32</xdr:row>
      <xdr:rowOff>183701</xdr:rowOff>
    </xdr:to>
    <xdr:pic>
      <xdr:nvPicPr>
        <xdr:cNvPr id="4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06330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35</xdr:row>
      <xdr:rowOff>31751</xdr:rowOff>
    </xdr:from>
    <xdr:to>
      <xdr:col>2</xdr:col>
      <xdr:colOff>6184</xdr:colOff>
      <xdr:row>35</xdr:row>
      <xdr:rowOff>183701</xdr:rowOff>
    </xdr:to>
    <xdr:pic>
      <xdr:nvPicPr>
        <xdr:cNvPr id="43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12045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36</xdr:row>
      <xdr:rowOff>31751</xdr:rowOff>
    </xdr:from>
    <xdr:to>
      <xdr:col>2</xdr:col>
      <xdr:colOff>6184</xdr:colOff>
      <xdr:row>36</xdr:row>
      <xdr:rowOff>183701</xdr:rowOff>
    </xdr:to>
    <xdr:pic>
      <xdr:nvPicPr>
        <xdr:cNvPr id="44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13950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37</xdr:row>
      <xdr:rowOff>31751</xdr:rowOff>
    </xdr:from>
    <xdr:to>
      <xdr:col>2</xdr:col>
      <xdr:colOff>6184</xdr:colOff>
      <xdr:row>37</xdr:row>
      <xdr:rowOff>183701</xdr:rowOff>
    </xdr:to>
    <xdr:pic>
      <xdr:nvPicPr>
        <xdr:cNvPr id="4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15855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38</xdr:row>
      <xdr:rowOff>31751</xdr:rowOff>
    </xdr:from>
    <xdr:to>
      <xdr:col>2</xdr:col>
      <xdr:colOff>6184</xdr:colOff>
      <xdr:row>38</xdr:row>
      <xdr:rowOff>183701</xdr:rowOff>
    </xdr:to>
    <xdr:pic>
      <xdr:nvPicPr>
        <xdr:cNvPr id="46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17760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40</xdr:row>
      <xdr:rowOff>31751</xdr:rowOff>
    </xdr:from>
    <xdr:to>
      <xdr:col>2</xdr:col>
      <xdr:colOff>6184</xdr:colOff>
      <xdr:row>40</xdr:row>
      <xdr:rowOff>183701</xdr:rowOff>
    </xdr:to>
    <xdr:pic>
      <xdr:nvPicPr>
        <xdr:cNvPr id="47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21570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69</xdr:row>
      <xdr:rowOff>31751</xdr:rowOff>
    </xdr:from>
    <xdr:to>
      <xdr:col>2</xdr:col>
      <xdr:colOff>6184</xdr:colOff>
      <xdr:row>69</xdr:row>
      <xdr:rowOff>183701</xdr:rowOff>
    </xdr:to>
    <xdr:pic>
      <xdr:nvPicPr>
        <xdr:cNvPr id="48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273810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71</xdr:row>
      <xdr:rowOff>31751</xdr:rowOff>
    </xdr:from>
    <xdr:to>
      <xdr:col>2</xdr:col>
      <xdr:colOff>6184</xdr:colOff>
      <xdr:row>71</xdr:row>
      <xdr:rowOff>183701</xdr:rowOff>
    </xdr:to>
    <xdr:pic>
      <xdr:nvPicPr>
        <xdr:cNvPr id="49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313815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73</xdr:row>
      <xdr:rowOff>31751</xdr:rowOff>
    </xdr:from>
    <xdr:to>
      <xdr:col>2</xdr:col>
      <xdr:colOff>6184</xdr:colOff>
      <xdr:row>73</xdr:row>
      <xdr:rowOff>183701</xdr:rowOff>
    </xdr:to>
    <xdr:pic>
      <xdr:nvPicPr>
        <xdr:cNvPr id="50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3538201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3757084</xdr:colOff>
      <xdr:row>77</xdr:row>
      <xdr:rowOff>31751</xdr:rowOff>
    </xdr:from>
    <xdr:to>
      <xdr:col>2</xdr:col>
      <xdr:colOff>6184</xdr:colOff>
      <xdr:row>77</xdr:row>
      <xdr:rowOff>183701</xdr:rowOff>
    </xdr:to>
    <xdr:pic>
      <xdr:nvPicPr>
        <xdr:cNvPr id="51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209" y="14328776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106</xdr:row>
      <xdr:rowOff>190501</xdr:rowOff>
    </xdr:from>
    <xdr:to>
      <xdr:col>1</xdr:col>
      <xdr:colOff>4455750</xdr:colOff>
      <xdr:row>108</xdr:row>
      <xdr:rowOff>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20307301"/>
          <a:ext cx="360000" cy="209549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108</xdr:row>
      <xdr:rowOff>0</xdr:rowOff>
    </xdr:from>
    <xdr:to>
      <xdr:col>1</xdr:col>
      <xdr:colOff>4455750</xdr:colOff>
      <xdr:row>108</xdr:row>
      <xdr:rowOff>203763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20516850"/>
          <a:ext cx="360000" cy="203763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106</xdr:row>
      <xdr:rowOff>190500</xdr:rowOff>
    </xdr:from>
    <xdr:to>
      <xdr:col>2</xdr:col>
      <xdr:colOff>167</xdr:colOff>
      <xdr:row>108</xdr:row>
      <xdr:rowOff>2679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1050250"/>
          <a:ext cx="167" cy="4154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107</xdr:row>
      <xdr:rowOff>190500</xdr:rowOff>
    </xdr:from>
    <xdr:to>
      <xdr:col>2</xdr:col>
      <xdr:colOff>167</xdr:colOff>
      <xdr:row>109</xdr:row>
      <xdr:rowOff>2679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1050250"/>
          <a:ext cx="167" cy="4154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108</xdr:row>
      <xdr:rowOff>190500</xdr:rowOff>
    </xdr:from>
    <xdr:to>
      <xdr:col>2</xdr:col>
      <xdr:colOff>167</xdr:colOff>
      <xdr:row>110</xdr:row>
      <xdr:rowOff>2679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1050250"/>
          <a:ext cx="167" cy="415429"/>
        </a:xfrm>
        <a:prstGeom prst="rect">
          <a:avLst/>
        </a:prstGeom>
      </xdr:spPr>
    </xdr:pic>
    <xdr:clientData/>
  </xdr:twoCellAnchor>
  <xdr:twoCellAnchor>
    <xdr:from>
      <xdr:col>1</xdr:col>
      <xdr:colOff>4106333</xdr:colOff>
      <xdr:row>109</xdr:row>
      <xdr:rowOff>190500</xdr:rowOff>
    </xdr:from>
    <xdr:to>
      <xdr:col>2</xdr:col>
      <xdr:colOff>167</xdr:colOff>
      <xdr:row>111</xdr:row>
      <xdr:rowOff>2679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21050250"/>
          <a:ext cx="167" cy="415429"/>
        </a:xfrm>
        <a:prstGeom prst="rect">
          <a:avLst/>
        </a:prstGeom>
      </xdr:spPr>
    </xdr:pic>
    <xdr:clientData/>
  </xdr:twoCellAnchor>
  <xdr:twoCellAnchor editAs="oneCell">
    <xdr:from>
      <xdr:col>14</xdr:col>
      <xdr:colOff>6405730</xdr:colOff>
      <xdr:row>32</xdr:row>
      <xdr:rowOff>6273</xdr:rowOff>
    </xdr:from>
    <xdr:to>
      <xdr:col>15</xdr:col>
      <xdr:colOff>24836</xdr:colOff>
      <xdr:row>32</xdr:row>
      <xdr:rowOff>6273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3755" y="1060759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6420970</xdr:colOff>
      <xdr:row>32</xdr:row>
      <xdr:rowOff>6273</xdr:rowOff>
    </xdr:from>
    <xdr:to>
      <xdr:col>15</xdr:col>
      <xdr:colOff>40076</xdr:colOff>
      <xdr:row>32</xdr:row>
      <xdr:rowOff>6273</xdr:rowOff>
    </xdr:to>
    <xdr:pic>
      <xdr:nvPicPr>
        <xdr:cNvPr id="5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9470" y="10607598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36</xdr:row>
      <xdr:rowOff>21513</xdr:rowOff>
    </xdr:from>
    <xdr:to>
      <xdr:col>15</xdr:col>
      <xdr:colOff>24836</xdr:colOff>
      <xdr:row>36</xdr:row>
      <xdr:rowOff>21513</xdr:rowOff>
    </xdr:to>
    <xdr:pic>
      <xdr:nvPicPr>
        <xdr:cNvPr id="60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3755" y="11384838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6422314</xdr:colOff>
      <xdr:row>38</xdr:row>
      <xdr:rowOff>15239</xdr:rowOff>
    </xdr:from>
    <xdr:to>
      <xdr:col>15</xdr:col>
      <xdr:colOff>41420</xdr:colOff>
      <xdr:row>38</xdr:row>
      <xdr:rowOff>15239</xdr:rowOff>
    </xdr:to>
    <xdr:pic>
      <xdr:nvPicPr>
        <xdr:cNvPr id="61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814" y="11759564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6078070</xdr:colOff>
      <xdr:row>37</xdr:row>
      <xdr:rowOff>125506</xdr:rowOff>
    </xdr:from>
    <xdr:to>
      <xdr:col>15</xdr:col>
      <xdr:colOff>2230</xdr:colOff>
      <xdr:row>37</xdr:row>
      <xdr:rowOff>125506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9470" y="11679331"/>
          <a:ext cx="1110" cy="0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32</xdr:row>
      <xdr:rowOff>0</xdr:rowOff>
    </xdr:from>
    <xdr:to>
      <xdr:col>15</xdr:col>
      <xdr:colOff>21334</xdr:colOff>
      <xdr:row>33</xdr:row>
      <xdr:rowOff>23846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06013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35</xdr:row>
      <xdr:rowOff>0</xdr:rowOff>
    </xdr:from>
    <xdr:to>
      <xdr:col>15</xdr:col>
      <xdr:colOff>21334</xdr:colOff>
      <xdr:row>36</xdr:row>
      <xdr:rowOff>23846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1728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36</xdr:row>
      <xdr:rowOff>0</xdr:rowOff>
    </xdr:from>
    <xdr:to>
      <xdr:col>15</xdr:col>
      <xdr:colOff>21334</xdr:colOff>
      <xdr:row>37</xdr:row>
      <xdr:rowOff>23846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3633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37</xdr:row>
      <xdr:rowOff>0</xdr:rowOff>
    </xdr:from>
    <xdr:to>
      <xdr:col>15</xdr:col>
      <xdr:colOff>21334</xdr:colOff>
      <xdr:row>38</xdr:row>
      <xdr:rowOff>23846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5538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38</xdr:row>
      <xdr:rowOff>0</xdr:rowOff>
    </xdr:from>
    <xdr:to>
      <xdr:col>15</xdr:col>
      <xdr:colOff>21334</xdr:colOff>
      <xdr:row>39</xdr:row>
      <xdr:rowOff>23846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17443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40</xdr:row>
      <xdr:rowOff>0</xdr:rowOff>
    </xdr:from>
    <xdr:to>
      <xdr:col>15</xdr:col>
      <xdr:colOff>21334</xdr:colOff>
      <xdr:row>41</xdr:row>
      <xdr:rowOff>23846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2125325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69</xdr:row>
      <xdr:rowOff>0</xdr:rowOff>
    </xdr:from>
    <xdr:to>
      <xdr:col>15</xdr:col>
      <xdr:colOff>21334</xdr:colOff>
      <xdr:row>70</xdr:row>
      <xdr:rowOff>14321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2706350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71</xdr:row>
      <xdr:rowOff>0</xdr:rowOff>
    </xdr:from>
    <xdr:to>
      <xdr:col>15</xdr:col>
      <xdr:colOff>21334</xdr:colOff>
      <xdr:row>72</xdr:row>
      <xdr:rowOff>14321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5" y="13106400"/>
          <a:ext cx="361059" cy="214346"/>
        </a:xfrm>
        <a:prstGeom prst="rect">
          <a:avLst/>
        </a:prstGeom>
      </xdr:spPr>
    </xdr:pic>
    <xdr:clientData/>
  </xdr:twoCellAnchor>
  <xdr:twoCellAnchor>
    <xdr:from>
      <xdr:col>14</xdr:col>
      <xdr:colOff>517525</xdr:colOff>
      <xdr:row>77</xdr:row>
      <xdr:rowOff>0</xdr:rowOff>
    </xdr:from>
    <xdr:to>
      <xdr:col>15</xdr:col>
      <xdr:colOff>21334</xdr:colOff>
      <xdr:row>78</xdr:row>
      <xdr:rowOff>23846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4552083"/>
          <a:ext cx="22393" cy="20108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80</xdr:row>
      <xdr:rowOff>201083</xdr:rowOff>
    </xdr:from>
    <xdr:to>
      <xdr:col>15</xdr:col>
      <xdr:colOff>167</xdr:colOff>
      <xdr:row>82</xdr:row>
      <xdr:rowOff>2679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088658"/>
          <a:ext cx="361059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82</xdr:row>
      <xdr:rowOff>190500</xdr:rowOff>
    </xdr:from>
    <xdr:to>
      <xdr:col>15</xdr:col>
      <xdr:colOff>167</xdr:colOff>
      <xdr:row>84</xdr:row>
      <xdr:rowOff>2680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487650"/>
          <a:ext cx="361059" cy="21223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83</xdr:row>
      <xdr:rowOff>190500</xdr:rowOff>
    </xdr:from>
    <xdr:to>
      <xdr:col>15</xdr:col>
      <xdr:colOff>167</xdr:colOff>
      <xdr:row>85</xdr:row>
      <xdr:rowOff>2679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687675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84</xdr:row>
      <xdr:rowOff>190501</xdr:rowOff>
    </xdr:from>
    <xdr:to>
      <xdr:col>15</xdr:col>
      <xdr:colOff>167</xdr:colOff>
      <xdr:row>86</xdr:row>
      <xdr:rowOff>2680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5887701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87</xdr:row>
      <xdr:rowOff>190501</xdr:rowOff>
    </xdr:from>
    <xdr:to>
      <xdr:col>15</xdr:col>
      <xdr:colOff>167</xdr:colOff>
      <xdr:row>89</xdr:row>
      <xdr:rowOff>2680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6487776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91</xdr:row>
      <xdr:rowOff>190500</xdr:rowOff>
    </xdr:from>
    <xdr:to>
      <xdr:col>15</xdr:col>
      <xdr:colOff>167</xdr:colOff>
      <xdr:row>93</xdr:row>
      <xdr:rowOff>2680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7287875"/>
          <a:ext cx="361059" cy="21223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92</xdr:row>
      <xdr:rowOff>190500</xdr:rowOff>
    </xdr:from>
    <xdr:to>
      <xdr:col>15</xdr:col>
      <xdr:colOff>167</xdr:colOff>
      <xdr:row>94</xdr:row>
      <xdr:rowOff>2679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7487900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96</xdr:row>
      <xdr:rowOff>201084</xdr:rowOff>
    </xdr:from>
    <xdr:to>
      <xdr:col>15</xdr:col>
      <xdr:colOff>167</xdr:colOff>
      <xdr:row>98</xdr:row>
      <xdr:rowOff>2680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8298584"/>
          <a:ext cx="361059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100</xdr:row>
      <xdr:rowOff>190500</xdr:rowOff>
    </xdr:from>
    <xdr:to>
      <xdr:col>15</xdr:col>
      <xdr:colOff>167</xdr:colOff>
      <xdr:row>102</xdr:row>
      <xdr:rowOff>2679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097625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102</xdr:row>
      <xdr:rowOff>190500</xdr:rowOff>
    </xdr:from>
    <xdr:to>
      <xdr:col>15</xdr:col>
      <xdr:colOff>167</xdr:colOff>
      <xdr:row>103</xdr:row>
      <xdr:rowOff>203763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497675"/>
          <a:ext cx="361059" cy="213288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103</xdr:row>
      <xdr:rowOff>201084</xdr:rowOff>
    </xdr:from>
    <xdr:to>
      <xdr:col>15</xdr:col>
      <xdr:colOff>167</xdr:colOff>
      <xdr:row>105</xdr:row>
      <xdr:rowOff>2680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708284"/>
          <a:ext cx="361059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104</xdr:row>
      <xdr:rowOff>190500</xdr:rowOff>
    </xdr:from>
    <xdr:to>
      <xdr:col>15</xdr:col>
      <xdr:colOff>167</xdr:colOff>
      <xdr:row>106</xdr:row>
      <xdr:rowOff>2680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19907250"/>
          <a:ext cx="361059" cy="21223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105</xdr:row>
      <xdr:rowOff>190500</xdr:rowOff>
    </xdr:from>
    <xdr:to>
      <xdr:col>15</xdr:col>
      <xdr:colOff>167</xdr:colOff>
      <xdr:row>107</xdr:row>
      <xdr:rowOff>2679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107275"/>
          <a:ext cx="361059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108</xdr:row>
      <xdr:rowOff>201084</xdr:rowOff>
    </xdr:from>
    <xdr:to>
      <xdr:col>15</xdr:col>
      <xdr:colOff>167</xdr:colOff>
      <xdr:row>110</xdr:row>
      <xdr:rowOff>2680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717934"/>
          <a:ext cx="361059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109</xdr:row>
      <xdr:rowOff>190500</xdr:rowOff>
    </xdr:from>
    <xdr:to>
      <xdr:col>15</xdr:col>
      <xdr:colOff>167</xdr:colOff>
      <xdr:row>110</xdr:row>
      <xdr:rowOff>203763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458" y="20916900"/>
          <a:ext cx="361059" cy="213288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72</xdr:row>
      <xdr:rowOff>0</xdr:rowOff>
    </xdr:from>
    <xdr:to>
      <xdr:col>2</xdr:col>
      <xdr:colOff>21334</xdr:colOff>
      <xdr:row>73</xdr:row>
      <xdr:rowOff>14321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345583"/>
          <a:ext cx="19217" cy="215405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73</xdr:row>
      <xdr:rowOff>0</xdr:rowOff>
    </xdr:from>
    <xdr:to>
      <xdr:col>2</xdr:col>
      <xdr:colOff>21334</xdr:colOff>
      <xdr:row>74</xdr:row>
      <xdr:rowOff>14321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345583"/>
          <a:ext cx="19217" cy="215405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74</xdr:row>
      <xdr:rowOff>0</xdr:rowOff>
    </xdr:from>
    <xdr:to>
      <xdr:col>2</xdr:col>
      <xdr:colOff>21334</xdr:colOff>
      <xdr:row>75</xdr:row>
      <xdr:rowOff>14321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546667"/>
          <a:ext cx="19217" cy="215404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74</xdr:row>
      <xdr:rowOff>0</xdr:rowOff>
    </xdr:from>
    <xdr:to>
      <xdr:col>2</xdr:col>
      <xdr:colOff>21334</xdr:colOff>
      <xdr:row>75</xdr:row>
      <xdr:rowOff>14321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345583"/>
          <a:ext cx="19217" cy="215405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75</xdr:row>
      <xdr:rowOff>0</xdr:rowOff>
    </xdr:from>
    <xdr:to>
      <xdr:col>2</xdr:col>
      <xdr:colOff>21334</xdr:colOff>
      <xdr:row>76</xdr:row>
      <xdr:rowOff>14321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3546667"/>
          <a:ext cx="19217" cy="215404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41</xdr:row>
      <xdr:rowOff>0</xdr:rowOff>
    </xdr:from>
    <xdr:to>
      <xdr:col>2</xdr:col>
      <xdr:colOff>21334</xdr:colOff>
      <xdr:row>42</xdr:row>
      <xdr:rowOff>23846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41</xdr:row>
      <xdr:rowOff>0</xdr:rowOff>
    </xdr:from>
    <xdr:to>
      <xdr:col>15</xdr:col>
      <xdr:colOff>21334</xdr:colOff>
      <xdr:row>42</xdr:row>
      <xdr:rowOff>23846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42</xdr:row>
      <xdr:rowOff>0</xdr:rowOff>
    </xdr:from>
    <xdr:to>
      <xdr:col>2</xdr:col>
      <xdr:colOff>21334</xdr:colOff>
      <xdr:row>43</xdr:row>
      <xdr:rowOff>23846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42</xdr:row>
      <xdr:rowOff>0</xdr:rowOff>
    </xdr:from>
    <xdr:to>
      <xdr:col>15</xdr:col>
      <xdr:colOff>21334</xdr:colOff>
      <xdr:row>43</xdr:row>
      <xdr:rowOff>23846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43</xdr:row>
      <xdr:rowOff>0</xdr:rowOff>
    </xdr:from>
    <xdr:to>
      <xdr:col>2</xdr:col>
      <xdr:colOff>21334</xdr:colOff>
      <xdr:row>44</xdr:row>
      <xdr:rowOff>23846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43</xdr:row>
      <xdr:rowOff>0</xdr:rowOff>
    </xdr:from>
    <xdr:to>
      <xdr:col>15</xdr:col>
      <xdr:colOff>21334</xdr:colOff>
      <xdr:row>44</xdr:row>
      <xdr:rowOff>23846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43</xdr:row>
      <xdr:rowOff>0</xdr:rowOff>
    </xdr:from>
    <xdr:to>
      <xdr:col>2</xdr:col>
      <xdr:colOff>21334</xdr:colOff>
      <xdr:row>44</xdr:row>
      <xdr:rowOff>23846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43</xdr:row>
      <xdr:rowOff>0</xdr:rowOff>
    </xdr:from>
    <xdr:to>
      <xdr:col>15</xdr:col>
      <xdr:colOff>21334</xdr:colOff>
      <xdr:row>44</xdr:row>
      <xdr:rowOff>23846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44</xdr:row>
      <xdr:rowOff>0</xdr:rowOff>
    </xdr:from>
    <xdr:to>
      <xdr:col>2</xdr:col>
      <xdr:colOff>21334</xdr:colOff>
      <xdr:row>45</xdr:row>
      <xdr:rowOff>23846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44</xdr:row>
      <xdr:rowOff>0</xdr:rowOff>
    </xdr:from>
    <xdr:to>
      <xdr:col>15</xdr:col>
      <xdr:colOff>21334</xdr:colOff>
      <xdr:row>45</xdr:row>
      <xdr:rowOff>23846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44</xdr:row>
      <xdr:rowOff>0</xdr:rowOff>
    </xdr:from>
    <xdr:to>
      <xdr:col>2</xdr:col>
      <xdr:colOff>21334</xdr:colOff>
      <xdr:row>45</xdr:row>
      <xdr:rowOff>23846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44</xdr:row>
      <xdr:rowOff>0</xdr:rowOff>
    </xdr:from>
    <xdr:to>
      <xdr:col>15</xdr:col>
      <xdr:colOff>21334</xdr:colOff>
      <xdr:row>45</xdr:row>
      <xdr:rowOff>23846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45</xdr:row>
      <xdr:rowOff>0</xdr:rowOff>
    </xdr:from>
    <xdr:to>
      <xdr:col>2</xdr:col>
      <xdr:colOff>21334</xdr:colOff>
      <xdr:row>46</xdr:row>
      <xdr:rowOff>23846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45</xdr:row>
      <xdr:rowOff>0</xdr:rowOff>
    </xdr:from>
    <xdr:to>
      <xdr:col>15</xdr:col>
      <xdr:colOff>21334</xdr:colOff>
      <xdr:row>46</xdr:row>
      <xdr:rowOff>23846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45</xdr:row>
      <xdr:rowOff>0</xdr:rowOff>
    </xdr:from>
    <xdr:to>
      <xdr:col>2</xdr:col>
      <xdr:colOff>21334</xdr:colOff>
      <xdr:row>46</xdr:row>
      <xdr:rowOff>23846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45</xdr:row>
      <xdr:rowOff>0</xdr:rowOff>
    </xdr:from>
    <xdr:to>
      <xdr:col>15</xdr:col>
      <xdr:colOff>21334</xdr:colOff>
      <xdr:row>46</xdr:row>
      <xdr:rowOff>23846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46</xdr:row>
      <xdr:rowOff>0</xdr:rowOff>
    </xdr:from>
    <xdr:to>
      <xdr:col>2</xdr:col>
      <xdr:colOff>21334</xdr:colOff>
      <xdr:row>47</xdr:row>
      <xdr:rowOff>23846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46</xdr:row>
      <xdr:rowOff>0</xdr:rowOff>
    </xdr:from>
    <xdr:to>
      <xdr:col>15</xdr:col>
      <xdr:colOff>21334</xdr:colOff>
      <xdr:row>47</xdr:row>
      <xdr:rowOff>23846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46</xdr:row>
      <xdr:rowOff>0</xdr:rowOff>
    </xdr:from>
    <xdr:to>
      <xdr:col>2</xdr:col>
      <xdr:colOff>21334</xdr:colOff>
      <xdr:row>47</xdr:row>
      <xdr:rowOff>23846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46</xdr:row>
      <xdr:rowOff>0</xdr:rowOff>
    </xdr:from>
    <xdr:to>
      <xdr:col>15</xdr:col>
      <xdr:colOff>21334</xdr:colOff>
      <xdr:row>47</xdr:row>
      <xdr:rowOff>23846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47</xdr:row>
      <xdr:rowOff>0</xdr:rowOff>
    </xdr:from>
    <xdr:to>
      <xdr:col>2</xdr:col>
      <xdr:colOff>21334</xdr:colOff>
      <xdr:row>48</xdr:row>
      <xdr:rowOff>23846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47</xdr:row>
      <xdr:rowOff>0</xdr:rowOff>
    </xdr:from>
    <xdr:to>
      <xdr:col>15</xdr:col>
      <xdr:colOff>21334</xdr:colOff>
      <xdr:row>48</xdr:row>
      <xdr:rowOff>23846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47</xdr:row>
      <xdr:rowOff>0</xdr:rowOff>
    </xdr:from>
    <xdr:to>
      <xdr:col>2</xdr:col>
      <xdr:colOff>21334</xdr:colOff>
      <xdr:row>48</xdr:row>
      <xdr:rowOff>23846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47</xdr:row>
      <xdr:rowOff>0</xdr:rowOff>
    </xdr:from>
    <xdr:to>
      <xdr:col>15</xdr:col>
      <xdr:colOff>21334</xdr:colOff>
      <xdr:row>48</xdr:row>
      <xdr:rowOff>23846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48</xdr:row>
      <xdr:rowOff>0</xdr:rowOff>
    </xdr:from>
    <xdr:to>
      <xdr:col>2</xdr:col>
      <xdr:colOff>21334</xdr:colOff>
      <xdr:row>49</xdr:row>
      <xdr:rowOff>23846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48</xdr:row>
      <xdr:rowOff>0</xdr:rowOff>
    </xdr:from>
    <xdr:to>
      <xdr:col>15</xdr:col>
      <xdr:colOff>21334</xdr:colOff>
      <xdr:row>49</xdr:row>
      <xdr:rowOff>23846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48</xdr:row>
      <xdr:rowOff>0</xdr:rowOff>
    </xdr:from>
    <xdr:to>
      <xdr:col>2</xdr:col>
      <xdr:colOff>21334</xdr:colOff>
      <xdr:row>49</xdr:row>
      <xdr:rowOff>23846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48</xdr:row>
      <xdr:rowOff>0</xdr:rowOff>
    </xdr:from>
    <xdr:to>
      <xdr:col>15</xdr:col>
      <xdr:colOff>21334</xdr:colOff>
      <xdr:row>49</xdr:row>
      <xdr:rowOff>23846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49</xdr:row>
      <xdr:rowOff>0</xdr:rowOff>
    </xdr:from>
    <xdr:to>
      <xdr:col>2</xdr:col>
      <xdr:colOff>21334</xdr:colOff>
      <xdr:row>50</xdr:row>
      <xdr:rowOff>23846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49</xdr:row>
      <xdr:rowOff>0</xdr:rowOff>
    </xdr:from>
    <xdr:to>
      <xdr:col>15</xdr:col>
      <xdr:colOff>21334</xdr:colOff>
      <xdr:row>50</xdr:row>
      <xdr:rowOff>23846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49</xdr:row>
      <xdr:rowOff>0</xdr:rowOff>
    </xdr:from>
    <xdr:to>
      <xdr:col>2</xdr:col>
      <xdr:colOff>21334</xdr:colOff>
      <xdr:row>50</xdr:row>
      <xdr:rowOff>23846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49</xdr:row>
      <xdr:rowOff>0</xdr:rowOff>
    </xdr:from>
    <xdr:to>
      <xdr:col>15</xdr:col>
      <xdr:colOff>21334</xdr:colOff>
      <xdr:row>50</xdr:row>
      <xdr:rowOff>23846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50</xdr:row>
      <xdr:rowOff>0</xdr:rowOff>
    </xdr:from>
    <xdr:to>
      <xdr:col>2</xdr:col>
      <xdr:colOff>21334</xdr:colOff>
      <xdr:row>51</xdr:row>
      <xdr:rowOff>23846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50</xdr:row>
      <xdr:rowOff>0</xdr:rowOff>
    </xdr:from>
    <xdr:to>
      <xdr:col>15</xdr:col>
      <xdr:colOff>21334</xdr:colOff>
      <xdr:row>51</xdr:row>
      <xdr:rowOff>23846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50</xdr:row>
      <xdr:rowOff>0</xdr:rowOff>
    </xdr:from>
    <xdr:to>
      <xdr:col>2</xdr:col>
      <xdr:colOff>21334</xdr:colOff>
      <xdr:row>51</xdr:row>
      <xdr:rowOff>23846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50</xdr:row>
      <xdr:rowOff>0</xdr:rowOff>
    </xdr:from>
    <xdr:to>
      <xdr:col>15</xdr:col>
      <xdr:colOff>21334</xdr:colOff>
      <xdr:row>51</xdr:row>
      <xdr:rowOff>23846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23846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51</xdr:row>
      <xdr:rowOff>0</xdr:rowOff>
    </xdr:from>
    <xdr:to>
      <xdr:col>15</xdr:col>
      <xdr:colOff>21334</xdr:colOff>
      <xdr:row>52</xdr:row>
      <xdr:rowOff>23846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51</xdr:row>
      <xdr:rowOff>0</xdr:rowOff>
    </xdr:from>
    <xdr:to>
      <xdr:col>2</xdr:col>
      <xdr:colOff>21334</xdr:colOff>
      <xdr:row>52</xdr:row>
      <xdr:rowOff>23846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51</xdr:row>
      <xdr:rowOff>0</xdr:rowOff>
    </xdr:from>
    <xdr:to>
      <xdr:col>15</xdr:col>
      <xdr:colOff>21334</xdr:colOff>
      <xdr:row>52</xdr:row>
      <xdr:rowOff>23846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52</xdr:row>
      <xdr:rowOff>0</xdr:rowOff>
    </xdr:from>
    <xdr:to>
      <xdr:col>2</xdr:col>
      <xdr:colOff>21334</xdr:colOff>
      <xdr:row>53</xdr:row>
      <xdr:rowOff>23846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52</xdr:row>
      <xdr:rowOff>0</xdr:rowOff>
    </xdr:from>
    <xdr:to>
      <xdr:col>15</xdr:col>
      <xdr:colOff>21334</xdr:colOff>
      <xdr:row>53</xdr:row>
      <xdr:rowOff>23846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52</xdr:row>
      <xdr:rowOff>0</xdr:rowOff>
    </xdr:from>
    <xdr:to>
      <xdr:col>2</xdr:col>
      <xdr:colOff>21334</xdr:colOff>
      <xdr:row>53</xdr:row>
      <xdr:rowOff>23846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52</xdr:row>
      <xdr:rowOff>0</xdr:rowOff>
    </xdr:from>
    <xdr:to>
      <xdr:col>15</xdr:col>
      <xdr:colOff>21334</xdr:colOff>
      <xdr:row>53</xdr:row>
      <xdr:rowOff>23846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53</xdr:row>
      <xdr:rowOff>0</xdr:rowOff>
    </xdr:from>
    <xdr:to>
      <xdr:col>2</xdr:col>
      <xdr:colOff>21334</xdr:colOff>
      <xdr:row>54</xdr:row>
      <xdr:rowOff>23846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53</xdr:row>
      <xdr:rowOff>0</xdr:rowOff>
    </xdr:from>
    <xdr:to>
      <xdr:col>15</xdr:col>
      <xdr:colOff>21334</xdr:colOff>
      <xdr:row>54</xdr:row>
      <xdr:rowOff>23846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53</xdr:row>
      <xdr:rowOff>0</xdr:rowOff>
    </xdr:from>
    <xdr:to>
      <xdr:col>2</xdr:col>
      <xdr:colOff>21334</xdr:colOff>
      <xdr:row>54</xdr:row>
      <xdr:rowOff>23846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53</xdr:row>
      <xdr:rowOff>0</xdr:rowOff>
    </xdr:from>
    <xdr:to>
      <xdr:col>15</xdr:col>
      <xdr:colOff>21334</xdr:colOff>
      <xdr:row>54</xdr:row>
      <xdr:rowOff>23846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54</xdr:row>
      <xdr:rowOff>0</xdr:rowOff>
    </xdr:from>
    <xdr:to>
      <xdr:col>2</xdr:col>
      <xdr:colOff>21334</xdr:colOff>
      <xdr:row>55</xdr:row>
      <xdr:rowOff>23846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54</xdr:row>
      <xdr:rowOff>0</xdr:rowOff>
    </xdr:from>
    <xdr:to>
      <xdr:col>15</xdr:col>
      <xdr:colOff>21334</xdr:colOff>
      <xdr:row>55</xdr:row>
      <xdr:rowOff>23846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54</xdr:row>
      <xdr:rowOff>0</xdr:rowOff>
    </xdr:from>
    <xdr:to>
      <xdr:col>2</xdr:col>
      <xdr:colOff>21334</xdr:colOff>
      <xdr:row>55</xdr:row>
      <xdr:rowOff>23846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54</xdr:row>
      <xdr:rowOff>0</xdr:rowOff>
    </xdr:from>
    <xdr:to>
      <xdr:col>15</xdr:col>
      <xdr:colOff>21334</xdr:colOff>
      <xdr:row>55</xdr:row>
      <xdr:rowOff>23846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55</xdr:row>
      <xdr:rowOff>0</xdr:rowOff>
    </xdr:from>
    <xdr:to>
      <xdr:col>2</xdr:col>
      <xdr:colOff>21334</xdr:colOff>
      <xdr:row>56</xdr:row>
      <xdr:rowOff>23846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55</xdr:row>
      <xdr:rowOff>0</xdr:rowOff>
    </xdr:from>
    <xdr:to>
      <xdr:col>15</xdr:col>
      <xdr:colOff>21334</xdr:colOff>
      <xdr:row>56</xdr:row>
      <xdr:rowOff>23846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55</xdr:row>
      <xdr:rowOff>0</xdr:rowOff>
    </xdr:from>
    <xdr:to>
      <xdr:col>2</xdr:col>
      <xdr:colOff>21334</xdr:colOff>
      <xdr:row>56</xdr:row>
      <xdr:rowOff>23846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55</xdr:row>
      <xdr:rowOff>0</xdr:rowOff>
    </xdr:from>
    <xdr:to>
      <xdr:col>15</xdr:col>
      <xdr:colOff>21334</xdr:colOff>
      <xdr:row>56</xdr:row>
      <xdr:rowOff>23846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56</xdr:row>
      <xdr:rowOff>0</xdr:rowOff>
    </xdr:from>
    <xdr:to>
      <xdr:col>2</xdr:col>
      <xdr:colOff>21334</xdr:colOff>
      <xdr:row>57</xdr:row>
      <xdr:rowOff>23846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56</xdr:row>
      <xdr:rowOff>0</xdr:rowOff>
    </xdr:from>
    <xdr:to>
      <xdr:col>15</xdr:col>
      <xdr:colOff>21334</xdr:colOff>
      <xdr:row>57</xdr:row>
      <xdr:rowOff>23846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56</xdr:row>
      <xdr:rowOff>0</xdr:rowOff>
    </xdr:from>
    <xdr:to>
      <xdr:col>2</xdr:col>
      <xdr:colOff>21334</xdr:colOff>
      <xdr:row>57</xdr:row>
      <xdr:rowOff>23846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56</xdr:row>
      <xdr:rowOff>0</xdr:rowOff>
    </xdr:from>
    <xdr:to>
      <xdr:col>15</xdr:col>
      <xdr:colOff>21334</xdr:colOff>
      <xdr:row>57</xdr:row>
      <xdr:rowOff>23846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57</xdr:row>
      <xdr:rowOff>0</xdr:rowOff>
    </xdr:from>
    <xdr:to>
      <xdr:col>2</xdr:col>
      <xdr:colOff>21334</xdr:colOff>
      <xdr:row>58</xdr:row>
      <xdr:rowOff>23846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57</xdr:row>
      <xdr:rowOff>0</xdr:rowOff>
    </xdr:from>
    <xdr:to>
      <xdr:col>15</xdr:col>
      <xdr:colOff>21334</xdr:colOff>
      <xdr:row>58</xdr:row>
      <xdr:rowOff>23846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57</xdr:row>
      <xdr:rowOff>0</xdr:rowOff>
    </xdr:from>
    <xdr:to>
      <xdr:col>2</xdr:col>
      <xdr:colOff>21334</xdr:colOff>
      <xdr:row>58</xdr:row>
      <xdr:rowOff>23846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57</xdr:row>
      <xdr:rowOff>0</xdr:rowOff>
    </xdr:from>
    <xdr:to>
      <xdr:col>15</xdr:col>
      <xdr:colOff>21334</xdr:colOff>
      <xdr:row>58</xdr:row>
      <xdr:rowOff>23846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58</xdr:row>
      <xdr:rowOff>0</xdr:rowOff>
    </xdr:from>
    <xdr:to>
      <xdr:col>2</xdr:col>
      <xdr:colOff>21334</xdr:colOff>
      <xdr:row>59</xdr:row>
      <xdr:rowOff>23846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58</xdr:row>
      <xdr:rowOff>0</xdr:rowOff>
    </xdr:from>
    <xdr:to>
      <xdr:col>15</xdr:col>
      <xdr:colOff>21334</xdr:colOff>
      <xdr:row>59</xdr:row>
      <xdr:rowOff>23846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58</xdr:row>
      <xdr:rowOff>0</xdr:rowOff>
    </xdr:from>
    <xdr:to>
      <xdr:col>2</xdr:col>
      <xdr:colOff>21334</xdr:colOff>
      <xdr:row>59</xdr:row>
      <xdr:rowOff>23846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58</xdr:row>
      <xdr:rowOff>0</xdr:rowOff>
    </xdr:from>
    <xdr:to>
      <xdr:col>15</xdr:col>
      <xdr:colOff>21334</xdr:colOff>
      <xdr:row>59</xdr:row>
      <xdr:rowOff>23846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59</xdr:row>
      <xdr:rowOff>0</xdr:rowOff>
    </xdr:from>
    <xdr:to>
      <xdr:col>2</xdr:col>
      <xdr:colOff>21334</xdr:colOff>
      <xdr:row>60</xdr:row>
      <xdr:rowOff>23846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59</xdr:row>
      <xdr:rowOff>0</xdr:rowOff>
    </xdr:from>
    <xdr:to>
      <xdr:col>15</xdr:col>
      <xdr:colOff>21334</xdr:colOff>
      <xdr:row>60</xdr:row>
      <xdr:rowOff>23846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59</xdr:row>
      <xdr:rowOff>0</xdr:rowOff>
    </xdr:from>
    <xdr:to>
      <xdr:col>2</xdr:col>
      <xdr:colOff>21334</xdr:colOff>
      <xdr:row>60</xdr:row>
      <xdr:rowOff>23846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59</xdr:row>
      <xdr:rowOff>0</xdr:rowOff>
    </xdr:from>
    <xdr:to>
      <xdr:col>15</xdr:col>
      <xdr:colOff>21334</xdr:colOff>
      <xdr:row>60</xdr:row>
      <xdr:rowOff>23846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60</xdr:row>
      <xdr:rowOff>0</xdr:rowOff>
    </xdr:from>
    <xdr:to>
      <xdr:col>2</xdr:col>
      <xdr:colOff>21334</xdr:colOff>
      <xdr:row>61</xdr:row>
      <xdr:rowOff>23846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60</xdr:row>
      <xdr:rowOff>0</xdr:rowOff>
    </xdr:from>
    <xdr:to>
      <xdr:col>15</xdr:col>
      <xdr:colOff>21334</xdr:colOff>
      <xdr:row>61</xdr:row>
      <xdr:rowOff>23846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60</xdr:row>
      <xdr:rowOff>0</xdr:rowOff>
    </xdr:from>
    <xdr:to>
      <xdr:col>2</xdr:col>
      <xdr:colOff>21334</xdr:colOff>
      <xdr:row>61</xdr:row>
      <xdr:rowOff>23846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60</xdr:row>
      <xdr:rowOff>0</xdr:rowOff>
    </xdr:from>
    <xdr:to>
      <xdr:col>15</xdr:col>
      <xdr:colOff>21334</xdr:colOff>
      <xdr:row>61</xdr:row>
      <xdr:rowOff>23846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61</xdr:row>
      <xdr:rowOff>0</xdr:rowOff>
    </xdr:from>
    <xdr:to>
      <xdr:col>2</xdr:col>
      <xdr:colOff>21334</xdr:colOff>
      <xdr:row>62</xdr:row>
      <xdr:rowOff>23846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61</xdr:row>
      <xdr:rowOff>0</xdr:rowOff>
    </xdr:from>
    <xdr:to>
      <xdr:col>15</xdr:col>
      <xdr:colOff>21334</xdr:colOff>
      <xdr:row>62</xdr:row>
      <xdr:rowOff>23846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61</xdr:row>
      <xdr:rowOff>0</xdr:rowOff>
    </xdr:from>
    <xdr:to>
      <xdr:col>2</xdr:col>
      <xdr:colOff>21334</xdr:colOff>
      <xdr:row>62</xdr:row>
      <xdr:rowOff>23846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61</xdr:row>
      <xdr:rowOff>0</xdr:rowOff>
    </xdr:from>
    <xdr:to>
      <xdr:col>15</xdr:col>
      <xdr:colOff>21334</xdr:colOff>
      <xdr:row>62</xdr:row>
      <xdr:rowOff>23846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62</xdr:row>
      <xdr:rowOff>0</xdr:rowOff>
    </xdr:from>
    <xdr:to>
      <xdr:col>2</xdr:col>
      <xdr:colOff>21334</xdr:colOff>
      <xdr:row>63</xdr:row>
      <xdr:rowOff>23846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62</xdr:row>
      <xdr:rowOff>0</xdr:rowOff>
    </xdr:from>
    <xdr:to>
      <xdr:col>15</xdr:col>
      <xdr:colOff>21334</xdr:colOff>
      <xdr:row>63</xdr:row>
      <xdr:rowOff>23846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62</xdr:row>
      <xdr:rowOff>0</xdr:rowOff>
    </xdr:from>
    <xdr:to>
      <xdr:col>2</xdr:col>
      <xdr:colOff>21334</xdr:colOff>
      <xdr:row>63</xdr:row>
      <xdr:rowOff>23846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62</xdr:row>
      <xdr:rowOff>0</xdr:rowOff>
    </xdr:from>
    <xdr:to>
      <xdr:col>15</xdr:col>
      <xdr:colOff>21334</xdr:colOff>
      <xdr:row>63</xdr:row>
      <xdr:rowOff>23846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63</xdr:row>
      <xdr:rowOff>0</xdr:rowOff>
    </xdr:from>
    <xdr:to>
      <xdr:col>2</xdr:col>
      <xdr:colOff>21334</xdr:colOff>
      <xdr:row>64</xdr:row>
      <xdr:rowOff>23846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63</xdr:row>
      <xdr:rowOff>0</xdr:rowOff>
    </xdr:from>
    <xdr:to>
      <xdr:col>15</xdr:col>
      <xdr:colOff>21334</xdr:colOff>
      <xdr:row>64</xdr:row>
      <xdr:rowOff>23846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63</xdr:row>
      <xdr:rowOff>0</xdr:rowOff>
    </xdr:from>
    <xdr:to>
      <xdr:col>2</xdr:col>
      <xdr:colOff>21334</xdr:colOff>
      <xdr:row>64</xdr:row>
      <xdr:rowOff>23846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1715750"/>
          <a:ext cx="19217" cy="426013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63</xdr:row>
      <xdr:rowOff>0</xdr:rowOff>
    </xdr:from>
    <xdr:to>
      <xdr:col>15</xdr:col>
      <xdr:colOff>21334</xdr:colOff>
      <xdr:row>64</xdr:row>
      <xdr:rowOff>23846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1715750"/>
          <a:ext cx="22393" cy="426013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64</xdr:row>
      <xdr:rowOff>0</xdr:rowOff>
    </xdr:from>
    <xdr:to>
      <xdr:col>2</xdr:col>
      <xdr:colOff>21334</xdr:colOff>
      <xdr:row>65</xdr:row>
      <xdr:rowOff>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12117917"/>
          <a:ext cx="19217" cy="235512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64</xdr:row>
      <xdr:rowOff>0</xdr:rowOff>
    </xdr:from>
    <xdr:to>
      <xdr:col>15</xdr:col>
      <xdr:colOff>21334</xdr:colOff>
      <xdr:row>65</xdr:row>
      <xdr:rowOff>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358" y="12117917"/>
          <a:ext cx="22393" cy="2355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542924</xdr:colOff>
      <xdr:row>115</xdr:row>
      <xdr:rowOff>152400</xdr:rowOff>
    </xdr:from>
    <xdr:to>
      <xdr:col>16</xdr:col>
      <xdr:colOff>400049</xdr:colOff>
      <xdr:row>127</xdr:row>
      <xdr:rowOff>161925</xdr:rowOff>
    </xdr:to>
    <xdr:pic>
      <xdr:nvPicPr>
        <xdr:cNvPr id="2" name="Picture 2" descr="уни-1-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" t="2092" r="4829" b="10460"/>
        <a:stretch>
          <a:fillRect/>
        </a:stretch>
      </xdr:blipFill>
      <xdr:spPr bwMode="auto">
        <a:xfrm>
          <a:off x="5734049" y="22164675"/>
          <a:ext cx="6200775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446087</xdr:colOff>
      <xdr:row>0</xdr:row>
      <xdr:rowOff>22682</xdr:rowOff>
    </xdr:from>
    <xdr:to>
      <xdr:col>15</xdr:col>
      <xdr:colOff>829733</xdr:colOff>
      <xdr:row>2</xdr:row>
      <xdr:rowOff>178568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4012" y="22682"/>
          <a:ext cx="993246" cy="651186"/>
        </a:xfrm>
        <a:prstGeom prst="rect">
          <a:avLst/>
        </a:prstGeom>
      </xdr:spPr>
    </xdr:pic>
    <xdr:clientData/>
  </xdr:twoCellAnchor>
  <xdr:twoCellAnchor editAs="oneCell">
    <xdr:from>
      <xdr:col>1</xdr:col>
      <xdr:colOff>3629025</xdr:colOff>
      <xdr:row>88</xdr:row>
      <xdr:rowOff>47626</xdr:rowOff>
    </xdr:from>
    <xdr:to>
      <xdr:col>2</xdr:col>
      <xdr:colOff>3810</xdr:colOff>
      <xdr:row>88</xdr:row>
      <xdr:rowOff>164212</xdr:rowOff>
    </xdr:to>
    <xdr:pic>
      <xdr:nvPicPr>
        <xdr:cNvPr id="13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4935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92</xdr:row>
      <xdr:rowOff>47626</xdr:rowOff>
    </xdr:from>
    <xdr:to>
      <xdr:col>2</xdr:col>
      <xdr:colOff>0</xdr:colOff>
      <xdr:row>92</xdr:row>
      <xdr:rowOff>164212</xdr:rowOff>
    </xdr:to>
    <xdr:pic>
      <xdr:nvPicPr>
        <xdr:cNvPr id="14" name="Рисунок 3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57353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96</xdr:row>
      <xdr:rowOff>38101</xdr:rowOff>
    </xdr:from>
    <xdr:to>
      <xdr:col>2</xdr:col>
      <xdr:colOff>0</xdr:colOff>
      <xdr:row>96</xdr:row>
      <xdr:rowOff>154687</xdr:rowOff>
    </xdr:to>
    <xdr:pic>
      <xdr:nvPicPr>
        <xdr:cNvPr id="15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67259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97</xdr:row>
      <xdr:rowOff>47626</xdr:rowOff>
    </xdr:from>
    <xdr:to>
      <xdr:col>2</xdr:col>
      <xdr:colOff>0</xdr:colOff>
      <xdr:row>97</xdr:row>
      <xdr:rowOff>164212</xdr:rowOff>
    </xdr:to>
    <xdr:pic>
      <xdr:nvPicPr>
        <xdr:cNvPr id="16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1354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98</xdr:row>
      <xdr:rowOff>47626</xdr:rowOff>
    </xdr:from>
    <xdr:to>
      <xdr:col>2</xdr:col>
      <xdr:colOff>0</xdr:colOff>
      <xdr:row>98</xdr:row>
      <xdr:rowOff>164212</xdr:rowOff>
    </xdr:to>
    <xdr:pic>
      <xdr:nvPicPr>
        <xdr:cNvPr id="17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5355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99</xdr:row>
      <xdr:rowOff>57151</xdr:rowOff>
    </xdr:from>
    <xdr:to>
      <xdr:col>2</xdr:col>
      <xdr:colOff>0</xdr:colOff>
      <xdr:row>99</xdr:row>
      <xdr:rowOff>173737</xdr:rowOff>
    </xdr:to>
    <xdr:pic>
      <xdr:nvPicPr>
        <xdr:cNvPr id="18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77450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101</xdr:row>
      <xdr:rowOff>57151</xdr:rowOff>
    </xdr:from>
    <xdr:to>
      <xdr:col>2</xdr:col>
      <xdr:colOff>0</xdr:colOff>
      <xdr:row>101</xdr:row>
      <xdr:rowOff>173737</xdr:rowOff>
    </xdr:to>
    <xdr:pic>
      <xdr:nvPicPr>
        <xdr:cNvPr id="19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1451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102</xdr:row>
      <xdr:rowOff>57151</xdr:rowOff>
    </xdr:from>
    <xdr:to>
      <xdr:col>2</xdr:col>
      <xdr:colOff>0</xdr:colOff>
      <xdr:row>102</xdr:row>
      <xdr:rowOff>173737</xdr:rowOff>
    </xdr:to>
    <xdr:pic>
      <xdr:nvPicPr>
        <xdr:cNvPr id="20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5451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103</xdr:row>
      <xdr:rowOff>57151</xdr:rowOff>
    </xdr:from>
    <xdr:to>
      <xdr:col>2</xdr:col>
      <xdr:colOff>0</xdr:colOff>
      <xdr:row>103</xdr:row>
      <xdr:rowOff>173737</xdr:rowOff>
    </xdr:to>
    <xdr:pic>
      <xdr:nvPicPr>
        <xdr:cNvPr id="21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89452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3629025</xdr:colOff>
      <xdr:row>90</xdr:row>
      <xdr:rowOff>47626</xdr:rowOff>
    </xdr:from>
    <xdr:to>
      <xdr:col>2</xdr:col>
      <xdr:colOff>3810</xdr:colOff>
      <xdr:row>90</xdr:row>
      <xdr:rowOff>164212</xdr:rowOff>
    </xdr:to>
    <xdr:pic>
      <xdr:nvPicPr>
        <xdr:cNvPr id="22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78593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3619500</xdr:colOff>
      <xdr:row>94</xdr:row>
      <xdr:rowOff>47626</xdr:rowOff>
    </xdr:from>
    <xdr:to>
      <xdr:col>2</xdr:col>
      <xdr:colOff>0</xdr:colOff>
      <xdr:row>94</xdr:row>
      <xdr:rowOff>164212</xdr:rowOff>
    </xdr:to>
    <xdr:pic>
      <xdr:nvPicPr>
        <xdr:cNvPr id="23" name="Рисунок 3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190595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98</xdr:row>
      <xdr:rowOff>38101</xdr:rowOff>
    </xdr:from>
    <xdr:to>
      <xdr:col>2</xdr:col>
      <xdr:colOff>0</xdr:colOff>
      <xdr:row>98</xdr:row>
      <xdr:rowOff>154687</xdr:rowOff>
    </xdr:to>
    <xdr:pic>
      <xdr:nvPicPr>
        <xdr:cNvPr id="24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0596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99</xdr:row>
      <xdr:rowOff>47626</xdr:rowOff>
    </xdr:from>
    <xdr:to>
      <xdr:col>2</xdr:col>
      <xdr:colOff>0</xdr:colOff>
      <xdr:row>99</xdr:row>
      <xdr:rowOff>164212</xdr:rowOff>
    </xdr:to>
    <xdr:pic>
      <xdr:nvPicPr>
        <xdr:cNvPr id="25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2692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100</xdr:row>
      <xdr:rowOff>47626</xdr:rowOff>
    </xdr:from>
    <xdr:to>
      <xdr:col>2</xdr:col>
      <xdr:colOff>0</xdr:colOff>
      <xdr:row>100</xdr:row>
      <xdr:rowOff>164212</xdr:rowOff>
    </xdr:to>
    <xdr:pic>
      <xdr:nvPicPr>
        <xdr:cNvPr id="26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46922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101</xdr:row>
      <xdr:rowOff>57151</xdr:rowOff>
    </xdr:from>
    <xdr:to>
      <xdr:col>2</xdr:col>
      <xdr:colOff>0</xdr:colOff>
      <xdr:row>101</xdr:row>
      <xdr:rowOff>173737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0678776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103</xdr:row>
      <xdr:rowOff>57151</xdr:rowOff>
    </xdr:from>
    <xdr:to>
      <xdr:col>2</xdr:col>
      <xdr:colOff>0</xdr:colOff>
      <xdr:row>103</xdr:row>
      <xdr:rowOff>173737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0883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3600450</xdr:colOff>
      <xdr:row>104</xdr:row>
      <xdr:rowOff>57151</xdr:rowOff>
    </xdr:from>
    <xdr:to>
      <xdr:col>2</xdr:col>
      <xdr:colOff>0</xdr:colOff>
      <xdr:row>104</xdr:row>
      <xdr:rowOff>173737</xdr:rowOff>
    </xdr:to>
    <xdr:pic>
      <xdr:nvPicPr>
        <xdr:cNvPr id="29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48840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3609975</xdr:colOff>
      <xdr:row>105</xdr:row>
      <xdr:rowOff>57151</xdr:rowOff>
    </xdr:from>
    <xdr:to>
      <xdr:col>2</xdr:col>
      <xdr:colOff>0</xdr:colOff>
      <xdr:row>105</xdr:row>
      <xdr:rowOff>173737</xdr:rowOff>
    </xdr:to>
    <xdr:pic>
      <xdr:nvPicPr>
        <xdr:cNvPr id="30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21888451"/>
          <a:ext cx="0" cy="116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32</xdr:row>
      <xdr:rowOff>6273</xdr:rowOff>
    </xdr:from>
    <xdr:to>
      <xdr:col>2</xdr:col>
      <xdr:colOff>24836</xdr:colOff>
      <xdr:row>32</xdr:row>
      <xdr:rowOff>6273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7180" y="907407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36</xdr:row>
      <xdr:rowOff>21513</xdr:rowOff>
    </xdr:from>
    <xdr:to>
      <xdr:col>2</xdr:col>
      <xdr:colOff>24836</xdr:colOff>
      <xdr:row>36</xdr:row>
      <xdr:rowOff>21513</xdr:rowOff>
    </xdr:to>
    <xdr:pic>
      <xdr:nvPicPr>
        <xdr:cNvPr id="3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7180" y="1047996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4095750</xdr:colOff>
      <xdr:row>27</xdr:row>
      <xdr:rowOff>31750</xdr:rowOff>
    </xdr:from>
    <xdr:to>
      <xdr:col>1</xdr:col>
      <xdr:colOff>4455750</xdr:colOff>
      <xdr:row>28</xdr:row>
      <xdr:rowOff>55596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5889625"/>
          <a:ext cx="0" cy="223871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105</xdr:row>
      <xdr:rowOff>190501</xdr:rowOff>
    </xdr:from>
    <xdr:to>
      <xdr:col>1</xdr:col>
      <xdr:colOff>4455750</xdr:colOff>
      <xdr:row>107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22021801"/>
          <a:ext cx="0" cy="409574"/>
        </a:xfrm>
        <a:prstGeom prst="rect">
          <a:avLst/>
        </a:prstGeom>
      </xdr:spPr>
    </xdr:pic>
    <xdr:clientData/>
  </xdr:twoCellAnchor>
  <xdr:twoCellAnchor>
    <xdr:from>
      <xdr:col>1</xdr:col>
      <xdr:colOff>4095750</xdr:colOff>
      <xdr:row>107</xdr:row>
      <xdr:rowOff>0</xdr:rowOff>
    </xdr:from>
    <xdr:to>
      <xdr:col>1</xdr:col>
      <xdr:colOff>4455750</xdr:colOff>
      <xdr:row>107</xdr:row>
      <xdr:rowOff>203763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22431375"/>
          <a:ext cx="0" cy="203763"/>
        </a:xfrm>
        <a:prstGeom prst="rect">
          <a:avLst/>
        </a:prstGeom>
      </xdr:spPr>
    </xdr:pic>
    <xdr:clientData/>
  </xdr:twoCellAnchor>
  <xdr:twoCellAnchor editAs="oneCell">
    <xdr:from>
      <xdr:col>14</xdr:col>
      <xdr:colOff>6405730</xdr:colOff>
      <xdr:row>32</xdr:row>
      <xdr:rowOff>6273</xdr:rowOff>
    </xdr:from>
    <xdr:to>
      <xdr:col>15</xdr:col>
      <xdr:colOff>24836</xdr:colOff>
      <xdr:row>32</xdr:row>
      <xdr:rowOff>6273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730" y="907407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6420970</xdr:colOff>
      <xdr:row>32</xdr:row>
      <xdr:rowOff>6273</xdr:rowOff>
    </xdr:from>
    <xdr:to>
      <xdr:col>15</xdr:col>
      <xdr:colOff>40076</xdr:colOff>
      <xdr:row>32</xdr:row>
      <xdr:rowOff>6273</xdr:rowOff>
    </xdr:to>
    <xdr:pic>
      <xdr:nvPicPr>
        <xdr:cNvPr id="37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2445" y="9074073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6405730</xdr:colOff>
      <xdr:row>36</xdr:row>
      <xdr:rowOff>21513</xdr:rowOff>
    </xdr:from>
    <xdr:to>
      <xdr:col>15</xdr:col>
      <xdr:colOff>24836</xdr:colOff>
      <xdr:row>36</xdr:row>
      <xdr:rowOff>21513</xdr:rowOff>
    </xdr:to>
    <xdr:pic>
      <xdr:nvPicPr>
        <xdr:cNvPr id="38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730" y="10479963"/>
          <a:ext cx="294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6422314</xdr:colOff>
      <xdr:row>38</xdr:row>
      <xdr:rowOff>15239</xdr:rowOff>
    </xdr:from>
    <xdr:to>
      <xdr:col>15</xdr:col>
      <xdr:colOff>41420</xdr:colOff>
      <xdr:row>38</xdr:row>
      <xdr:rowOff>15239</xdr:rowOff>
    </xdr:to>
    <xdr:pic>
      <xdr:nvPicPr>
        <xdr:cNvPr id="39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3789" y="11273789"/>
          <a:ext cx="3895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6078070</xdr:colOff>
      <xdr:row>37</xdr:row>
      <xdr:rowOff>125506</xdr:rowOff>
    </xdr:from>
    <xdr:to>
      <xdr:col>15</xdr:col>
      <xdr:colOff>2230</xdr:colOff>
      <xdr:row>37</xdr:row>
      <xdr:rowOff>125506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445" y="10984006"/>
          <a:ext cx="1110" cy="0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38</xdr:row>
      <xdr:rowOff>0</xdr:rowOff>
    </xdr:from>
    <xdr:to>
      <xdr:col>15</xdr:col>
      <xdr:colOff>21334</xdr:colOff>
      <xdr:row>39</xdr:row>
      <xdr:rowOff>23846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1258550"/>
          <a:ext cx="18159" cy="223871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68</xdr:row>
      <xdr:rowOff>0</xdr:rowOff>
    </xdr:from>
    <xdr:to>
      <xdr:col>15</xdr:col>
      <xdr:colOff>21334</xdr:colOff>
      <xdr:row>69</xdr:row>
      <xdr:rowOff>14321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300162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4127500</xdr:colOff>
      <xdr:row>70</xdr:row>
      <xdr:rowOff>0</xdr:rowOff>
    </xdr:from>
    <xdr:to>
      <xdr:col>15</xdr:col>
      <xdr:colOff>21334</xdr:colOff>
      <xdr:row>71</xdr:row>
      <xdr:rowOff>14321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500" y="13401675"/>
          <a:ext cx="18159" cy="214346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79</xdr:row>
      <xdr:rowOff>201083</xdr:rowOff>
    </xdr:from>
    <xdr:to>
      <xdr:col>15</xdr:col>
      <xdr:colOff>167</xdr:colOff>
      <xdr:row>81</xdr:row>
      <xdr:rowOff>2679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5603008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81</xdr:row>
      <xdr:rowOff>190500</xdr:rowOff>
    </xdr:from>
    <xdr:to>
      <xdr:col>15</xdr:col>
      <xdr:colOff>167</xdr:colOff>
      <xdr:row>83</xdr:row>
      <xdr:rowOff>2680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6002000"/>
          <a:ext cx="0" cy="412255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82</xdr:row>
      <xdr:rowOff>190500</xdr:rowOff>
    </xdr:from>
    <xdr:to>
      <xdr:col>15</xdr:col>
      <xdr:colOff>167</xdr:colOff>
      <xdr:row>84</xdr:row>
      <xdr:rowOff>2679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6202025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83</xdr:row>
      <xdr:rowOff>190501</xdr:rowOff>
    </xdr:from>
    <xdr:to>
      <xdr:col>15</xdr:col>
      <xdr:colOff>167</xdr:colOff>
      <xdr:row>85</xdr:row>
      <xdr:rowOff>2680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6602076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86</xdr:row>
      <xdr:rowOff>190501</xdr:rowOff>
    </xdr:from>
    <xdr:to>
      <xdr:col>15</xdr:col>
      <xdr:colOff>167</xdr:colOff>
      <xdr:row>88</xdr:row>
      <xdr:rowOff>2680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7202151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90</xdr:row>
      <xdr:rowOff>190500</xdr:rowOff>
    </xdr:from>
    <xdr:to>
      <xdr:col>15</xdr:col>
      <xdr:colOff>167</xdr:colOff>
      <xdr:row>92</xdr:row>
      <xdr:rowOff>2680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8002250"/>
          <a:ext cx="0" cy="612280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91</xdr:row>
      <xdr:rowOff>190500</xdr:rowOff>
    </xdr:from>
    <xdr:to>
      <xdr:col>15</xdr:col>
      <xdr:colOff>167</xdr:colOff>
      <xdr:row>93</xdr:row>
      <xdr:rowOff>2679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8402300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95</xdr:row>
      <xdr:rowOff>201084</xdr:rowOff>
    </xdr:from>
    <xdr:to>
      <xdr:col>15</xdr:col>
      <xdr:colOff>167</xdr:colOff>
      <xdr:row>97</xdr:row>
      <xdr:rowOff>2680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19613034"/>
          <a:ext cx="0" cy="21117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99</xdr:row>
      <xdr:rowOff>190500</xdr:rowOff>
    </xdr:from>
    <xdr:to>
      <xdr:col>15</xdr:col>
      <xdr:colOff>167</xdr:colOff>
      <xdr:row>101</xdr:row>
      <xdr:rowOff>2679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0412075"/>
          <a:ext cx="0" cy="212229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101</xdr:row>
      <xdr:rowOff>190500</xdr:rowOff>
    </xdr:from>
    <xdr:to>
      <xdr:col>15</xdr:col>
      <xdr:colOff>167</xdr:colOff>
      <xdr:row>102</xdr:row>
      <xdr:rowOff>203763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0812125"/>
          <a:ext cx="0" cy="213288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104</xdr:row>
      <xdr:rowOff>190500</xdr:rowOff>
    </xdr:from>
    <xdr:to>
      <xdr:col>15</xdr:col>
      <xdr:colOff>167</xdr:colOff>
      <xdr:row>106</xdr:row>
      <xdr:rowOff>2679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1621750"/>
          <a:ext cx="0" cy="412254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107</xdr:row>
      <xdr:rowOff>201084</xdr:rowOff>
    </xdr:from>
    <xdr:to>
      <xdr:col>15</xdr:col>
      <xdr:colOff>167</xdr:colOff>
      <xdr:row>109</xdr:row>
      <xdr:rowOff>2680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2632459"/>
          <a:ext cx="0" cy="611221"/>
        </a:xfrm>
        <a:prstGeom prst="rect">
          <a:avLst/>
        </a:prstGeom>
      </xdr:spPr>
    </xdr:pic>
    <xdr:clientData/>
  </xdr:twoCellAnchor>
  <xdr:twoCellAnchor>
    <xdr:from>
      <xdr:col>14</xdr:col>
      <xdr:colOff>4106333</xdr:colOff>
      <xdr:row>108</xdr:row>
      <xdr:rowOff>190500</xdr:rowOff>
    </xdr:from>
    <xdr:to>
      <xdr:col>15</xdr:col>
      <xdr:colOff>167</xdr:colOff>
      <xdr:row>109</xdr:row>
      <xdr:rowOff>203763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2383" y="23031450"/>
          <a:ext cx="0" cy="4133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85725</xdr:colOff>
      <xdr:row>0</xdr:row>
      <xdr:rowOff>28575</xdr:rowOff>
    </xdr:from>
    <xdr:to>
      <xdr:col>17</xdr:col>
      <xdr:colOff>586907</xdr:colOff>
      <xdr:row>2</xdr:row>
      <xdr:rowOff>173567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075" y="28575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92</xdr:row>
      <xdr:rowOff>41484</xdr:rowOff>
    </xdr:from>
    <xdr:to>
      <xdr:col>2</xdr:col>
      <xdr:colOff>5565</xdr:colOff>
      <xdr:row>92</xdr:row>
      <xdr:rowOff>149016</xdr:rowOff>
    </xdr:to>
    <xdr:pic>
      <xdr:nvPicPr>
        <xdr:cNvPr id="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680" y="1533863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96</xdr:row>
      <xdr:rowOff>60534</xdr:rowOff>
    </xdr:from>
    <xdr:to>
      <xdr:col>2</xdr:col>
      <xdr:colOff>5565</xdr:colOff>
      <xdr:row>96</xdr:row>
      <xdr:rowOff>168066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8630" y="1615778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100</xdr:row>
      <xdr:rowOff>51009</xdr:rowOff>
    </xdr:from>
    <xdr:to>
      <xdr:col>2</xdr:col>
      <xdr:colOff>3710</xdr:colOff>
      <xdr:row>100</xdr:row>
      <xdr:rowOff>158541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8630" y="1694835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101</xdr:row>
      <xdr:rowOff>70059</xdr:rowOff>
    </xdr:from>
    <xdr:to>
      <xdr:col>2</xdr:col>
      <xdr:colOff>5565</xdr:colOff>
      <xdr:row>101</xdr:row>
      <xdr:rowOff>177591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8630" y="1716743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102</xdr:row>
      <xdr:rowOff>70059</xdr:rowOff>
    </xdr:from>
    <xdr:to>
      <xdr:col>2</xdr:col>
      <xdr:colOff>3710</xdr:colOff>
      <xdr:row>102</xdr:row>
      <xdr:rowOff>177591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736745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103</xdr:row>
      <xdr:rowOff>60534</xdr:rowOff>
    </xdr:from>
    <xdr:to>
      <xdr:col>2</xdr:col>
      <xdr:colOff>5565</xdr:colOff>
      <xdr:row>103</xdr:row>
      <xdr:rowOff>168066</xdr:rowOff>
    </xdr:to>
    <xdr:pic>
      <xdr:nvPicPr>
        <xdr:cNvPr id="1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7557959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105</xdr:row>
      <xdr:rowOff>60534</xdr:rowOff>
    </xdr:from>
    <xdr:to>
      <xdr:col>2</xdr:col>
      <xdr:colOff>3710</xdr:colOff>
      <xdr:row>105</xdr:row>
      <xdr:rowOff>168066</xdr:rowOff>
    </xdr:to>
    <xdr:pic>
      <xdr:nvPicPr>
        <xdr:cNvPr id="1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795800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101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16412842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102</xdr:row>
      <xdr:rowOff>51009</xdr:rowOff>
    </xdr:from>
    <xdr:ext cx="796" cy="107532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16412842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103</xdr:row>
      <xdr:rowOff>51009</xdr:rowOff>
    </xdr:from>
    <xdr:ext cx="796" cy="107532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16412842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106</xdr:row>
      <xdr:rowOff>60534</xdr:rowOff>
    </xdr:from>
    <xdr:to>
      <xdr:col>2</xdr:col>
      <xdr:colOff>5565</xdr:colOff>
      <xdr:row>106</xdr:row>
      <xdr:rowOff>168066</xdr:rowOff>
    </xdr:to>
    <xdr:pic>
      <xdr:nvPicPr>
        <xdr:cNvPr id="1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8158034"/>
          <a:ext cx="30109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107</xdr:row>
      <xdr:rowOff>60534</xdr:rowOff>
    </xdr:from>
    <xdr:to>
      <xdr:col>2</xdr:col>
      <xdr:colOff>3710</xdr:colOff>
      <xdr:row>107</xdr:row>
      <xdr:rowOff>168066</xdr:rowOff>
    </xdr:to>
    <xdr:pic>
      <xdr:nvPicPr>
        <xdr:cNvPr id="16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155" y="18358059"/>
          <a:ext cx="29342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17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8839200"/>
          <a:ext cx="276225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005" y="1012182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19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005" y="109371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20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833755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21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1473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2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7473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23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9474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24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14742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25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34745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26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7475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67</xdr:row>
      <xdr:rowOff>21167</xdr:rowOff>
    </xdr:from>
    <xdr:to>
      <xdr:col>2</xdr:col>
      <xdr:colOff>3342</xdr:colOff>
      <xdr:row>67</xdr:row>
      <xdr:rowOff>173117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617" y="12336992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69</xdr:row>
      <xdr:rowOff>31750</xdr:rowOff>
    </xdr:from>
    <xdr:to>
      <xdr:col>2</xdr:col>
      <xdr:colOff>4067</xdr:colOff>
      <xdr:row>69</xdr:row>
      <xdr:rowOff>183700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274762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71</xdr:row>
      <xdr:rowOff>31750</xdr:rowOff>
    </xdr:from>
    <xdr:to>
      <xdr:col>2</xdr:col>
      <xdr:colOff>4067</xdr:colOff>
      <xdr:row>71</xdr:row>
      <xdr:rowOff>183700</xdr:rowOff>
    </xdr:to>
    <xdr:pic>
      <xdr:nvPicPr>
        <xdr:cNvPr id="29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31476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75</xdr:row>
      <xdr:rowOff>31750</xdr:rowOff>
    </xdr:from>
    <xdr:to>
      <xdr:col>2</xdr:col>
      <xdr:colOff>4067</xdr:colOff>
      <xdr:row>75</xdr:row>
      <xdr:rowOff>183700</xdr:rowOff>
    </xdr:to>
    <xdr:pic>
      <xdr:nvPicPr>
        <xdr:cNvPr id="30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39477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4127500</xdr:colOff>
      <xdr:row>37</xdr:row>
      <xdr:rowOff>0</xdr:rowOff>
    </xdr:from>
    <xdr:to>
      <xdr:col>18</xdr:col>
      <xdr:colOff>21334</xdr:colOff>
      <xdr:row>38</xdr:row>
      <xdr:rowOff>23846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0915650"/>
          <a:ext cx="21334" cy="223871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38</xdr:row>
      <xdr:rowOff>0</xdr:rowOff>
    </xdr:from>
    <xdr:to>
      <xdr:col>18</xdr:col>
      <xdr:colOff>21334</xdr:colOff>
      <xdr:row>39</xdr:row>
      <xdr:rowOff>23846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115675"/>
          <a:ext cx="21334" cy="223871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38</xdr:row>
      <xdr:rowOff>0</xdr:rowOff>
    </xdr:from>
    <xdr:to>
      <xdr:col>18</xdr:col>
      <xdr:colOff>21334</xdr:colOff>
      <xdr:row>39</xdr:row>
      <xdr:rowOff>23846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115675"/>
          <a:ext cx="21334" cy="223871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41</xdr:row>
      <xdr:rowOff>0</xdr:rowOff>
    </xdr:from>
    <xdr:to>
      <xdr:col>18</xdr:col>
      <xdr:colOff>21334</xdr:colOff>
      <xdr:row>41</xdr:row>
      <xdr:rowOff>23846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3846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41</xdr:row>
      <xdr:rowOff>0</xdr:rowOff>
    </xdr:from>
    <xdr:to>
      <xdr:col>18</xdr:col>
      <xdr:colOff>21334</xdr:colOff>
      <xdr:row>42</xdr:row>
      <xdr:rowOff>23846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23871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41</xdr:row>
      <xdr:rowOff>0</xdr:rowOff>
    </xdr:from>
    <xdr:to>
      <xdr:col>18</xdr:col>
      <xdr:colOff>21334</xdr:colOff>
      <xdr:row>42</xdr:row>
      <xdr:rowOff>23846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23871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70</xdr:row>
      <xdr:rowOff>31750</xdr:rowOff>
    </xdr:from>
    <xdr:ext cx="891" cy="151950"/>
    <xdr:pic>
      <xdr:nvPicPr>
        <xdr:cNvPr id="37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509" y="13006917"/>
          <a:ext cx="891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3640667</xdr:colOff>
      <xdr:row>72</xdr:row>
      <xdr:rowOff>31750</xdr:rowOff>
    </xdr:from>
    <xdr:ext cx="891" cy="151950"/>
    <xdr:pic>
      <xdr:nvPicPr>
        <xdr:cNvPr id="38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509" y="13409083"/>
          <a:ext cx="891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108</xdr:row>
      <xdr:rowOff>60534</xdr:rowOff>
    </xdr:from>
    <xdr:ext cx="796" cy="107532"/>
    <xdr:pic>
      <xdr:nvPicPr>
        <xdr:cNvPr id="3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22327867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109</xdr:row>
      <xdr:rowOff>60534</xdr:rowOff>
    </xdr:from>
    <xdr:ext cx="796" cy="107532"/>
    <xdr:pic>
      <xdr:nvPicPr>
        <xdr:cNvPr id="40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22327867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110</xdr:row>
      <xdr:rowOff>60534</xdr:rowOff>
    </xdr:from>
    <xdr:ext cx="796" cy="107532"/>
    <xdr:pic>
      <xdr:nvPicPr>
        <xdr:cNvPr id="4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22327867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3335605</xdr:colOff>
      <xdr:row>111</xdr:row>
      <xdr:rowOff>60534</xdr:rowOff>
    </xdr:from>
    <xdr:ext cx="796" cy="107532"/>
    <xdr:pic>
      <xdr:nvPicPr>
        <xdr:cNvPr id="42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247" y="22327867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17</xdr:col>
      <xdr:colOff>4127500</xdr:colOff>
      <xdr:row>42</xdr:row>
      <xdr:rowOff>0</xdr:rowOff>
    </xdr:from>
    <xdr:to>
      <xdr:col>18</xdr:col>
      <xdr:colOff>21334</xdr:colOff>
      <xdr:row>43</xdr:row>
      <xdr:rowOff>23846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42</xdr:row>
      <xdr:rowOff>0</xdr:rowOff>
    </xdr:from>
    <xdr:to>
      <xdr:col>18</xdr:col>
      <xdr:colOff>21334</xdr:colOff>
      <xdr:row>43</xdr:row>
      <xdr:rowOff>23846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43</xdr:row>
      <xdr:rowOff>0</xdr:rowOff>
    </xdr:from>
    <xdr:to>
      <xdr:col>18</xdr:col>
      <xdr:colOff>21334</xdr:colOff>
      <xdr:row>44</xdr:row>
      <xdr:rowOff>23846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43</xdr:row>
      <xdr:rowOff>0</xdr:rowOff>
    </xdr:from>
    <xdr:to>
      <xdr:col>18</xdr:col>
      <xdr:colOff>21334</xdr:colOff>
      <xdr:row>44</xdr:row>
      <xdr:rowOff>23846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44</xdr:row>
      <xdr:rowOff>0</xdr:rowOff>
    </xdr:from>
    <xdr:to>
      <xdr:col>18</xdr:col>
      <xdr:colOff>21334</xdr:colOff>
      <xdr:row>45</xdr:row>
      <xdr:rowOff>23846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44</xdr:row>
      <xdr:rowOff>0</xdr:rowOff>
    </xdr:from>
    <xdr:to>
      <xdr:col>18</xdr:col>
      <xdr:colOff>21334</xdr:colOff>
      <xdr:row>45</xdr:row>
      <xdr:rowOff>23846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44</xdr:row>
      <xdr:rowOff>0</xdr:rowOff>
    </xdr:from>
    <xdr:to>
      <xdr:col>18</xdr:col>
      <xdr:colOff>21334</xdr:colOff>
      <xdr:row>45</xdr:row>
      <xdr:rowOff>23846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44</xdr:row>
      <xdr:rowOff>0</xdr:rowOff>
    </xdr:from>
    <xdr:to>
      <xdr:col>18</xdr:col>
      <xdr:colOff>21334</xdr:colOff>
      <xdr:row>45</xdr:row>
      <xdr:rowOff>23846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45</xdr:row>
      <xdr:rowOff>0</xdr:rowOff>
    </xdr:from>
    <xdr:to>
      <xdr:col>18</xdr:col>
      <xdr:colOff>21334</xdr:colOff>
      <xdr:row>46</xdr:row>
      <xdr:rowOff>23846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45</xdr:row>
      <xdr:rowOff>0</xdr:rowOff>
    </xdr:from>
    <xdr:to>
      <xdr:col>18</xdr:col>
      <xdr:colOff>21334</xdr:colOff>
      <xdr:row>46</xdr:row>
      <xdr:rowOff>23846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45</xdr:row>
      <xdr:rowOff>0</xdr:rowOff>
    </xdr:from>
    <xdr:to>
      <xdr:col>18</xdr:col>
      <xdr:colOff>21334</xdr:colOff>
      <xdr:row>46</xdr:row>
      <xdr:rowOff>23846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45</xdr:row>
      <xdr:rowOff>0</xdr:rowOff>
    </xdr:from>
    <xdr:to>
      <xdr:col>18</xdr:col>
      <xdr:colOff>21334</xdr:colOff>
      <xdr:row>46</xdr:row>
      <xdr:rowOff>23846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46</xdr:row>
      <xdr:rowOff>0</xdr:rowOff>
    </xdr:from>
    <xdr:to>
      <xdr:col>18</xdr:col>
      <xdr:colOff>21334</xdr:colOff>
      <xdr:row>47</xdr:row>
      <xdr:rowOff>23846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46</xdr:row>
      <xdr:rowOff>0</xdr:rowOff>
    </xdr:from>
    <xdr:to>
      <xdr:col>18</xdr:col>
      <xdr:colOff>21334</xdr:colOff>
      <xdr:row>47</xdr:row>
      <xdr:rowOff>23846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46</xdr:row>
      <xdr:rowOff>0</xdr:rowOff>
    </xdr:from>
    <xdr:to>
      <xdr:col>18</xdr:col>
      <xdr:colOff>21334</xdr:colOff>
      <xdr:row>47</xdr:row>
      <xdr:rowOff>23846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46</xdr:row>
      <xdr:rowOff>0</xdr:rowOff>
    </xdr:from>
    <xdr:to>
      <xdr:col>18</xdr:col>
      <xdr:colOff>21334</xdr:colOff>
      <xdr:row>47</xdr:row>
      <xdr:rowOff>23846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47</xdr:row>
      <xdr:rowOff>0</xdr:rowOff>
    </xdr:from>
    <xdr:to>
      <xdr:col>18</xdr:col>
      <xdr:colOff>21334</xdr:colOff>
      <xdr:row>48</xdr:row>
      <xdr:rowOff>23846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47</xdr:row>
      <xdr:rowOff>0</xdr:rowOff>
    </xdr:from>
    <xdr:to>
      <xdr:col>18</xdr:col>
      <xdr:colOff>21334</xdr:colOff>
      <xdr:row>48</xdr:row>
      <xdr:rowOff>23846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47</xdr:row>
      <xdr:rowOff>0</xdr:rowOff>
    </xdr:from>
    <xdr:to>
      <xdr:col>18</xdr:col>
      <xdr:colOff>21334</xdr:colOff>
      <xdr:row>48</xdr:row>
      <xdr:rowOff>23846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47</xdr:row>
      <xdr:rowOff>0</xdr:rowOff>
    </xdr:from>
    <xdr:to>
      <xdr:col>18</xdr:col>
      <xdr:colOff>21334</xdr:colOff>
      <xdr:row>48</xdr:row>
      <xdr:rowOff>23846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48</xdr:row>
      <xdr:rowOff>0</xdr:rowOff>
    </xdr:from>
    <xdr:to>
      <xdr:col>18</xdr:col>
      <xdr:colOff>21334</xdr:colOff>
      <xdr:row>49</xdr:row>
      <xdr:rowOff>23846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48</xdr:row>
      <xdr:rowOff>0</xdr:rowOff>
    </xdr:from>
    <xdr:to>
      <xdr:col>18</xdr:col>
      <xdr:colOff>21334</xdr:colOff>
      <xdr:row>49</xdr:row>
      <xdr:rowOff>23846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48</xdr:row>
      <xdr:rowOff>0</xdr:rowOff>
    </xdr:from>
    <xdr:to>
      <xdr:col>18</xdr:col>
      <xdr:colOff>21334</xdr:colOff>
      <xdr:row>49</xdr:row>
      <xdr:rowOff>23846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48</xdr:row>
      <xdr:rowOff>0</xdr:rowOff>
    </xdr:from>
    <xdr:to>
      <xdr:col>18</xdr:col>
      <xdr:colOff>21334</xdr:colOff>
      <xdr:row>49</xdr:row>
      <xdr:rowOff>23846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49</xdr:row>
      <xdr:rowOff>0</xdr:rowOff>
    </xdr:from>
    <xdr:to>
      <xdr:col>18</xdr:col>
      <xdr:colOff>21334</xdr:colOff>
      <xdr:row>50</xdr:row>
      <xdr:rowOff>23846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49</xdr:row>
      <xdr:rowOff>0</xdr:rowOff>
    </xdr:from>
    <xdr:to>
      <xdr:col>18</xdr:col>
      <xdr:colOff>21334</xdr:colOff>
      <xdr:row>50</xdr:row>
      <xdr:rowOff>23846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49</xdr:row>
      <xdr:rowOff>0</xdr:rowOff>
    </xdr:from>
    <xdr:to>
      <xdr:col>18</xdr:col>
      <xdr:colOff>21334</xdr:colOff>
      <xdr:row>50</xdr:row>
      <xdr:rowOff>23846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49</xdr:row>
      <xdr:rowOff>0</xdr:rowOff>
    </xdr:from>
    <xdr:to>
      <xdr:col>18</xdr:col>
      <xdr:colOff>21334</xdr:colOff>
      <xdr:row>50</xdr:row>
      <xdr:rowOff>23846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50</xdr:row>
      <xdr:rowOff>0</xdr:rowOff>
    </xdr:from>
    <xdr:to>
      <xdr:col>18</xdr:col>
      <xdr:colOff>21334</xdr:colOff>
      <xdr:row>51</xdr:row>
      <xdr:rowOff>23846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50</xdr:row>
      <xdr:rowOff>0</xdr:rowOff>
    </xdr:from>
    <xdr:to>
      <xdr:col>18</xdr:col>
      <xdr:colOff>21334</xdr:colOff>
      <xdr:row>51</xdr:row>
      <xdr:rowOff>23846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50</xdr:row>
      <xdr:rowOff>0</xdr:rowOff>
    </xdr:from>
    <xdr:to>
      <xdr:col>18</xdr:col>
      <xdr:colOff>21334</xdr:colOff>
      <xdr:row>51</xdr:row>
      <xdr:rowOff>23846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50</xdr:row>
      <xdr:rowOff>0</xdr:rowOff>
    </xdr:from>
    <xdr:to>
      <xdr:col>18</xdr:col>
      <xdr:colOff>21334</xdr:colOff>
      <xdr:row>51</xdr:row>
      <xdr:rowOff>23846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51</xdr:row>
      <xdr:rowOff>0</xdr:rowOff>
    </xdr:from>
    <xdr:to>
      <xdr:col>18</xdr:col>
      <xdr:colOff>21334</xdr:colOff>
      <xdr:row>52</xdr:row>
      <xdr:rowOff>23846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51</xdr:row>
      <xdr:rowOff>0</xdr:rowOff>
    </xdr:from>
    <xdr:to>
      <xdr:col>18</xdr:col>
      <xdr:colOff>21334</xdr:colOff>
      <xdr:row>52</xdr:row>
      <xdr:rowOff>23846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51</xdr:row>
      <xdr:rowOff>0</xdr:rowOff>
    </xdr:from>
    <xdr:to>
      <xdr:col>18</xdr:col>
      <xdr:colOff>21334</xdr:colOff>
      <xdr:row>52</xdr:row>
      <xdr:rowOff>23846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51</xdr:row>
      <xdr:rowOff>0</xdr:rowOff>
    </xdr:from>
    <xdr:to>
      <xdr:col>18</xdr:col>
      <xdr:colOff>21334</xdr:colOff>
      <xdr:row>52</xdr:row>
      <xdr:rowOff>23846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52</xdr:row>
      <xdr:rowOff>0</xdr:rowOff>
    </xdr:from>
    <xdr:to>
      <xdr:col>18</xdr:col>
      <xdr:colOff>21334</xdr:colOff>
      <xdr:row>53</xdr:row>
      <xdr:rowOff>23846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52</xdr:row>
      <xdr:rowOff>0</xdr:rowOff>
    </xdr:from>
    <xdr:to>
      <xdr:col>18</xdr:col>
      <xdr:colOff>21334</xdr:colOff>
      <xdr:row>53</xdr:row>
      <xdr:rowOff>23846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52</xdr:row>
      <xdr:rowOff>0</xdr:rowOff>
    </xdr:from>
    <xdr:to>
      <xdr:col>18</xdr:col>
      <xdr:colOff>21334</xdr:colOff>
      <xdr:row>53</xdr:row>
      <xdr:rowOff>23846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52</xdr:row>
      <xdr:rowOff>0</xdr:rowOff>
    </xdr:from>
    <xdr:to>
      <xdr:col>18</xdr:col>
      <xdr:colOff>21334</xdr:colOff>
      <xdr:row>53</xdr:row>
      <xdr:rowOff>23846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53</xdr:row>
      <xdr:rowOff>0</xdr:rowOff>
    </xdr:from>
    <xdr:to>
      <xdr:col>18</xdr:col>
      <xdr:colOff>21334</xdr:colOff>
      <xdr:row>54</xdr:row>
      <xdr:rowOff>23846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53</xdr:row>
      <xdr:rowOff>0</xdr:rowOff>
    </xdr:from>
    <xdr:to>
      <xdr:col>18</xdr:col>
      <xdr:colOff>21334</xdr:colOff>
      <xdr:row>54</xdr:row>
      <xdr:rowOff>23846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53</xdr:row>
      <xdr:rowOff>0</xdr:rowOff>
    </xdr:from>
    <xdr:to>
      <xdr:col>18</xdr:col>
      <xdr:colOff>21334</xdr:colOff>
      <xdr:row>54</xdr:row>
      <xdr:rowOff>23846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53</xdr:row>
      <xdr:rowOff>0</xdr:rowOff>
    </xdr:from>
    <xdr:to>
      <xdr:col>18</xdr:col>
      <xdr:colOff>21334</xdr:colOff>
      <xdr:row>54</xdr:row>
      <xdr:rowOff>23846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54</xdr:row>
      <xdr:rowOff>0</xdr:rowOff>
    </xdr:from>
    <xdr:to>
      <xdr:col>18</xdr:col>
      <xdr:colOff>21334</xdr:colOff>
      <xdr:row>55</xdr:row>
      <xdr:rowOff>23846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54</xdr:row>
      <xdr:rowOff>0</xdr:rowOff>
    </xdr:from>
    <xdr:to>
      <xdr:col>18</xdr:col>
      <xdr:colOff>21334</xdr:colOff>
      <xdr:row>55</xdr:row>
      <xdr:rowOff>23846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54</xdr:row>
      <xdr:rowOff>0</xdr:rowOff>
    </xdr:from>
    <xdr:to>
      <xdr:col>18</xdr:col>
      <xdr:colOff>21334</xdr:colOff>
      <xdr:row>55</xdr:row>
      <xdr:rowOff>23846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54</xdr:row>
      <xdr:rowOff>0</xdr:rowOff>
    </xdr:from>
    <xdr:to>
      <xdr:col>18</xdr:col>
      <xdr:colOff>21334</xdr:colOff>
      <xdr:row>55</xdr:row>
      <xdr:rowOff>23846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55</xdr:row>
      <xdr:rowOff>0</xdr:rowOff>
    </xdr:from>
    <xdr:to>
      <xdr:col>18</xdr:col>
      <xdr:colOff>21334</xdr:colOff>
      <xdr:row>56</xdr:row>
      <xdr:rowOff>23846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55</xdr:row>
      <xdr:rowOff>0</xdr:rowOff>
    </xdr:from>
    <xdr:to>
      <xdr:col>18</xdr:col>
      <xdr:colOff>21334</xdr:colOff>
      <xdr:row>56</xdr:row>
      <xdr:rowOff>23846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55</xdr:row>
      <xdr:rowOff>0</xdr:rowOff>
    </xdr:from>
    <xdr:to>
      <xdr:col>18</xdr:col>
      <xdr:colOff>21334</xdr:colOff>
      <xdr:row>56</xdr:row>
      <xdr:rowOff>23846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55</xdr:row>
      <xdr:rowOff>0</xdr:rowOff>
    </xdr:from>
    <xdr:to>
      <xdr:col>18</xdr:col>
      <xdr:colOff>21334</xdr:colOff>
      <xdr:row>56</xdr:row>
      <xdr:rowOff>23846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56</xdr:row>
      <xdr:rowOff>0</xdr:rowOff>
    </xdr:from>
    <xdr:to>
      <xdr:col>18</xdr:col>
      <xdr:colOff>21334</xdr:colOff>
      <xdr:row>57</xdr:row>
      <xdr:rowOff>23846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56</xdr:row>
      <xdr:rowOff>0</xdr:rowOff>
    </xdr:from>
    <xdr:to>
      <xdr:col>18</xdr:col>
      <xdr:colOff>21334</xdr:colOff>
      <xdr:row>57</xdr:row>
      <xdr:rowOff>23846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56</xdr:row>
      <xdr:rowOff>0</xdr:rowOff>
    </xdr:from>
    <xdr:to>
      <xdr:col>18</xdr:col>
      <xdr:colOff>21334</xdr:colOff>
      <xdr:row>57</xdr:row>
      <xdr:rowOff>23846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56</xdr:row>
      <xdr:rowOff>0</xdr:rowOff>
    </xdr:from>
    <xdr:to>
      <xdr:col>18</xdr:col>
      <xdr:colOff>21334</xdr:colOff>
      <xdr:row>57</xdr:row>
      <xdr:rowOff>23846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57</xdr:row>
      <xdr:rowOff>0</xdr:rowOff>
    </xdr:from>
    <xdr:to>
      <xdr:col>18</xdr:col>
      <xdr:colOff>21334</xdr:colOff>
      <xdr:row>58</xdr:row>
      <xdr:rowOff>23846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57</xdr:row>
      <xdr:rowOff>0</xdr:rowOff>
    </xdr:from>
    <xdr:to>
      <xdr:col>18</xdr:col>
      <xdr:colOff>21334</xdr:colOff>
      <xdr:row>58</xdr:row>
      <xdr:rowOff>23846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57</xdr:row>
      <xdr:rowOff>0</xdr:rowOff>
    </xdr:from>
    <xdr:to>
      <xdr:col>18</xdr:col>
      <xdr:colOff>21334</xdr:colOff>
      <xdr:row>58</xdr:row>
      <xdr:rowOff>23846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57</xdr:row>
      <xdr:rowOff>0</xdr:rowOff>
    </xdr:from>
    <xdr:to>
      <xdr:col>18</xdr:col>
      <xdr:colOff>21334</xdr:colOff>
      <xdr:row>58</xdr:row>
      <xdr:rowOff>23846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58</xdr:row>
      <xdr:rowOff>0</xdr:rowOff>
    </xdr:from>
    <xdr:to>
      <xdr:col>18</xdr:col>
      <xdr:colOff>21334</xdr:colOff>
      <xdr:row>59</xdr:row>
      <xdr:rowOff>23846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58</xdr:row>
      <xdr:rowOff>0</xdr:rowOff>
    </xdr:from>
    <xdr:to>
      <xdr:col>18</xdr:col>
      <xdr:colOff>21334</xdr:colOff>
      <xdr:row>59</xdr:row>
      <xdr:rowOff>23846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58</xdr:row>
      <xdr:rowOff>0</xdr:rowOff>
    </xdr:from>
    <xdr:to>
      <xdr:col>18</xdr:col>
      <xdr:colOff>21334</xdr:colOff>
      <xdr:row>59</xdr:row>
      <xdr:rowOff>23846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58</xdr:row>
      <xdr:rowOff>0</xdr:rowOff>
    </xdr:from>
    <xdr:to>
      <xdr:col>18</xdr:col>
      <xdr:colOff>21334</xdr:colOff>
      <xdr:row>59</xdr:row>
      <xdr:rowOff>23846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59</xdr:row>
      <xdr:rowOff>0</xdr:rowOff>
    </xdr:from>
    <xdr:to>
      <xdr:col>18</xdr:col>
      <xdr:colOff>21334</xdr:colOff>
      <xdr:row>60</xdr:row>
      <xdr:rowOff>23846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59</xdr:row>
      <xdr:rowOff>0</xdr:rowOff>
    </xdr:from>
    <xdr:to>
      <xdr:col>18</xdr:col>
      <xdr:colOff>21334</xdr:colOff>
      <xdr:row>60</xdr:row>
      <xdr:rowOff>23846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59</xdr:row>
      <xdr:rowOff>0</xdr:rowOff>
    </xdr:from>
    <xdr:to>
      <xdr:col>18</xdr:col>
      <xdr:colOff>21334</xdr:colOff>
      <xdr:row>60</xdr:row>
      <xdr:rowOff>23846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59</xdr:row>
      <xdr:rowOff>0</xdr:rowOff>
    </xdr:from>
    <xdr:to>
      <xdr:col>18</xdr:col>
      <xdr:colOff>21334</xdr:colOff>
      <xdr:row>60</xdr:row>
      <xdr:rowOff>23846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60</xdr:row>
      <xdr:rowOff>0</xdr:rowOff>
    </xdr:from>
    <xdr:to>
      <xdr:col>18</xdr:col>
      <xdr:colOff>21334</xdr:colOff>
      <xdr:row>61</xdr:row>
      <xdr:rowOff>23846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60</xdr:row>
      <xdr:rowOff>0</xdr:rowOff>
    </xdr:from>
    <xdr:to>
      <xdr:col>18</xdr:col>
      <xdr:colOff>21334</xdr:colOff>
      <xdr:row>61</xdr:row>
      <xdr:rowOff>23846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60</xdr:row>
      <xdr:rowOff>0</xdr:rowOff>
    </xdr:from>
    <xdr:to>
      <xdr:col>18</xdr:col>
      <xdr:colOff>21334</xdr:colOff>
      <xdr:row>61</xdr:row>
      <xdr:rowOff>23846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60</xdr:row>
      <xdr:rowOff>0</xdr:rowOff>
    </xdr:from>
    <xdr:to>
      <xdr:col>18</xdr:col>
      <xdr:colOff>21334</xdr:colOff>
      <xdr:row>61</xdr:row>
      <xdr:rowOff>23846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61</xdr:row>
      <xdr:rowOff>0</xdr:rowOff>
    </xdr:from>
    <xdr:to>
      <xdr:col>18</xdr:col>
      <xdr:colOff>21334</xdr:colOff>
      <xdr:row>62</xdr:row>
      <xdr:rowOff>23846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61</xdr:row>
      <xdr:rowOff>0</xdr:rowOff>
    </xdr:from>
    <xdr:to>
      <xdr:col>18</xdr:col>
      <xdr:colOff>21334</xdr:colOff>
      <xdr:row>62</xdr:row>
      <xdr:rowOff>23846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61</xdr:row>
      <xdr:rowOff>0</xdr:rowOff>
    </xdr:from>
    <xdr:to>
      <xdr:col>18</xdr:col>
      <xdr:colOff>21334</xdr:colOff>
      <xdr:row>62</xdr:row>
      <xdr:rowOff>23846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61</xdr:row>
      <xdr:rowOff>0</xdr:rowOff>
    </xdr:from>
    <xdr:to>
      <xdr:col>18</xdr:col>
      <xdr:colOff>21334</xdr:colOff>
      <xdr:row>62</xdr:row>
      <xdr:rowOff>23846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62</xdr:row>
      <xdr:rowOff>0</xdr:rowOff>
    </xdr:from>
    <xdr:to>
      <xdr:col>18</xdr:col>
      <xdr:colOff>21334</xdr:colOff>
      <xdr:row>63</xdr:row>
      <xdr:rowOff>23846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62</xdr:row>
      <xdr:rowOff>0</xdr:rowOff>
    </xdr:from>
    <xdr:to>
      <xdr:col>18</xdr:col>
      <xdr:colOff>21334</xdr:colOff>
      <xdr:row>63</xdr:row>
      <xdr:rowOff>23846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62</xdr:row>
      <xdr:rowOff>0</xdr:rowOff>
    </xdr:from>
    <xdr:to>
      <xdr:col>18</xdr:col>
      <xdr:colOff>21334</xdr:colOff>
      <xdr:row>63</xdr:row>
      <xdr:rowOff>23846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62</xdr:row>
      <xdr:rowOff>0</xdr:rowOff>
    </xdr:from>
    <xdr:to>
      <xdr:col>18</xdr:col>
      <xdr:colOff>21334</xdr:colOff>
      <xdr:row>63</xdr:row>
      <xdr:rowOff>23846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63</xdr:row>
      <xdr:rowOff>0</xdr:rowOff>
    </xdr:from>
    <xdr:to>
      <xdr:col>18</xdr:col>
      <xdr:colOff>21334</xdr:colOff>
      <xdr:row>64</xdr:row>
      <xdr:rowOff>23846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63</xdr:row>
      <xdr:rowOff>0</xdr:rowOff>
    </xdr:from>
    <xdr:to>
      <xdr:col>18</xdr:col>
      <xdr:colOff>21334</xdr:colOff>
      <xdr:row>64</xdr:row>
      <xdr:rowOff>23846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63</xdr:row>
      <xdr:rowOff>0</xdr:rowOff>
    </xdr:from>
    <xdr:to>
      <xdr:col>18</xdr:col>
      <xdr:colOff>21334</xdr:colOff>
      <xdr:row>64</xdr:row>
      <xdr:rowOff>23846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63</xdr:row>
      <xdr:rowOff>0</xdr:rowOff>
    </xdr:from>
    <xdr:to>
      <xdr:col>18</xdr:col>
      <xdr:colOff>21334</xdr:colOff>
      <xdr:row>64</xdr:row>
      <xdr:rowOff>23846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1948583"/>
          <a:ext cx="22393" cy="4260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64</xdr:row>
      <xdr:rowOff>0</xdr:rowOff>
    </xdr:from>
    <xdr:to>
      <xdr:col>18</xdr:col>
      <xdr:colOff>21334</xdr:colOff>
      <xdr:row>65</xdr:row>
      <xdr:rowOff>23846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  <xdr:twoCellAnchor>
    <xdr:from>
      <xdr:col>17</xdr:col>
      <xdr:colOff>4127500</xdr:colOff>
      <xdr:row>64</xdr:row>
      <xdr:rowOff>0</xdr:rowOff>
    </xdr:from>
    <xdr:to>
      <xdr:col>18</xdr:col>
      <xdr:colOff>21334</xdr:colOff>
      <xdr:row>65</xdr:row>
      <xdr:rowOff>23846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8358" y="12350750"/>
          <a:ext cx="22393" cy="2355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28575</xdr:rowOff>
    </xdr:from>
    <xdr:to>
      <xdr:col>21</xdr:col>
      <xdr:colOff>220723</xdr:colOff>
      <xdr:row>2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7775" y="28575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98</xdr:row>
      <xdr:rowOff>41484</xdr:rowOff>
    </xdr:from>
    <xdr:to>
      <xdr:col>2</xdr:col>
      <xdr:colOff>1321</xdr:colOff>
      <xdr:row>98</xdr:row>
      <xdr:rowOff>149016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45194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102</xdr:row>
      <xdr:rowOff>60534</xdr:rowOff>
    </xdr:from>
    <xdr:to>
      <xdr:col>2</xdr:col>
      <xdr:colOff>8941</xdr:colOff>
      <xdr:row>102</xdr:row>
      <xdr:rowOff>168066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533863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106</xdr:row>
      <xdr:rowOff>51009</xdr:rowOff>
    </xdr:from>
    <xdr:to>
      <xdr:col>2</xdr:col>
      <xdr:colOff>74296</xdr:colOff>
      <xdr:row>106</xdr:row>
      <xdr:rowOff>158541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32923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70059</xdr:rowOff>
    </xdr:from>
    <xdr:to>
      <xdr:col>2</xdr:col>
      <xdr:colOff>8941</xdr:colOff>
      <xdr:row>107</xdr:row>
      <xdr:rowOff>177591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74833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108</xdr:row>
      <xdr:rowOff>70059</xdr:rowOff>
    </xdr:from>
    <xdr:to>
      <xdr:col>2</xdr:col>
      <xdr:colOff>62866</xdr:colOff>
      <xdr:row>108</xdr:row>
      <xdr:rowOff>177591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14838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60534</xdr:rowOff>
    </xdr:from>
    <xdr:to>
      <xdr:col>2</xdr:col>
      <xdr:colOff>273</xdr:colOff>
      <xdr:row>109</xdr:row>
      <xdr:rowOff>168066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3388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111</xdr:row>
      <xdr:rowOff>60534</xdr:rowOff>
    </xdr:from>
    <xdr:to>
      <xdr:col>2</xdr:col>
      <xdr:colOff>62866</xdr:colOff>
      <xdr:row>111</xdr:row>
      <xdr:rowOff>168066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73893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107</xdr:row>
      <xdr:rowOff>51009</xdr:rowOff>
    </xdr:from>
    <xdr:ext cx="796" cy="10753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67292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1293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73293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112</xdr:row>
      <xdr:rowOff>60534</xdr:rowOff>
    </xdr:from>
    <xdr:to>
      <xdr:col>2</xdr:col>
      <xdr:colOff>273</xdr:colOff>
      <xdr:row>112</xdr:row>
      <xdr:rowOff>168066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138984"/>
          <a:ext cx="3710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115</xdr:row>
      <xdr:rowOff>0</xdr:rowOff>
    </xdr:from>
    <xdr:to>
      <xdr:col>2</xdr:col>
      <xdr:colOff>62866</xdr:colOff>
      <xdr:row>115</xdr:row>
      <xdr:rowOff>107532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480" y="18539034"/>
          <a:ext cx="1855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63500</xdr:colOff>
      <xdr:row>30</xdr:row>
      <xdr:rowOff>2286</xdr:rowOff>
    </xdr:to>
    <xdr:pic>
      <xdr:nvPicPr>
        <xdr:cNvPr id="17" name="Рисунок 3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8839200"/>
          <a:ext cx="276225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63757</xdr:colOff>
      <xdr:row>28</xdr:row>
      <xdr:rowOff>183700</xdr:rowOff>
    </xdr:to>
    <xdr:pic>
      <xdr:nvPicPr>
        <xdr:cNvPr id="18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833755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65617</xdr:colOff>
      <xdr:row>30</xdr:row>
      <xdr:rowOff>2286</xdr:rowOff>
    </xdr:to>
    <xdr:pic>
      <xdr:nvPicPr>
        <xdr:cNvPr id="19" name="Рисунок 3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8839200"/>
          <a:ext cx="276225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61931</xdr:colOff>
      <xdr:row>33</xdr:row>
      <xdr:rowOff>6273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005" y="1012182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61931</xdr:colOff>
      <xdr:row>37</xdr:row>
      <xdr:rowOff>21513</xdr:rowOff>
    </xdr:to>
    <xdr:pic>
      <xdr:nvPicPr>
        <xdr:cNvPr id="21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8005" y="109371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1950</xdr:colOff>
      <xdr:row>28</xdr:row>
      <xdr:rowOff>183700</xdr:rowOff>
    </xdr:to>
    <xdr:pic>
      <xdr:nvPicPr>
        <xdr:cNvPr id="22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833755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1950</xdr:colOff>
      <xdr:row>33</xdr:row>
      <xdr:rowOff>183700</xdr:rowOff>
    </xdr:to>
    <xdr:pic>
      <xdr:nvPicPr>
        <xdr:cNvPr id="23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1473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1950</xdr:colOff>
      <xdr:row>36</xdr:row>
      <xdr:rowOff>183700</xdr:rowOff>
    </xdr:to>
    <xdr:pic>
      <xdr:nvPicPr>
        <xdr:cNvPr id="24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7473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1950</xdr:colOff>
      <xdr:row>37</xdr:row>
      <xdr:rowOff>183700</xdr:rowOff>
    </xdr:to>
    <xdr:pic>
      <xdr:nvPicPr>
        <xdr:cNvPr id="25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09474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1950</xdr:colOff>
      <xdr:row>38</xdr:row>
      <xdr:rowOff>183700</xdr:rowOff>
    </xdr:to>
    <xdr:pic>
      <xdr:nvPicPr>
        <xdr:cNvPr id="26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14742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1950</xdr:colOff>
      <xdr:row>39</xdr:row>
      <xdr:rowOff>183700</xdr:rowOff>
    </xdr:to>
    <xdr:pic>
      <xdr:nvPicPr>
        <xdr:cNvPr id="27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34745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1950</xdr:colOff>
      <xdr:row>41</xdr:row>
      <xdr:rowOff>183700</xdr:rowOff>
    </xdr:to>
    <xdr:pic>
      <xdr:nvPicPr>
        <xdr:cNvPr id="28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1747500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68</xdr:row>
      <xdr:rowOff>21167</xdr:rowOff>
    </xdr:from>
    <xdr:to>
      <xdr:col>2</xdr:col>
      <xdr:colOff>1225</xdr:colOff>
      <xdr:row>68</xdr:row>
      <xdr:rowOff>173117</xdr:rowOff>
    </xdr:to>
    <xdr:pic>
      <xdr:nvPicPr>
        <xdr:cNvPr id="29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617" y="12336992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70</xdr:row>
      <xdr:rowOff>31750</xdr:rowOff>
    </xdr:from>
    <xdr:to>
      <xdr:col>2</xdr:col>
      <xdr:colOff>1950</xdr:colOff>
      <xdr:row>70</xdr:row>
      <xdr:rowOff>183700</xdr:rowOff>
    </xdr:to>
    <xdr:pic>
      <xdr:nvPicPr>
        <xdr:cNvPr id="30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274762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72</xdr:row>
      <xdr:rowOff>31750</xdr:rowOff>
    </xdr:from>
    <xdr:to>
      <xdr:col>2</xdr:col>
      <xdr:colOff>1950</xdr:colOff>
      <xdr:row>72</xdr:row>
      <xdr:rowOff>183700</xdr:rowOff>
    </xdr:to>
    <xdr:pic>
      <xdr:nvPicPr>
        <xdr:cNvPr id="31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31476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76</xdr:row>
      <xdr:rowOff>31750</xdr:rowOff>
    </xdr:from>
    <xdr:to>
      <xdr:col>2</xdr:col>
      <xdr:colOff>1950</xdr:colOff>
      <xdr:row>76</xdr:row>
      <xdr:rowOff>183700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9867" y="13947775"/>
          <a:ext cx="36000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4127500</xdr:colOff>
      <xdr:row>37</xdr:row>
      <xdr:rowOff>0</xdr:rowOff>
    </xdr:from>
    <xdr:to>
      <xdr:col>25</xdr:col>
      <xdr:colOff>21334</xdr:colOff>
      <xdr:row>38</xdr:row>
      <xdr:rowOff>23846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0915650"/>
          <a:ext cx="21334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38</xdr:row>
      <xdr:rowOff>0</xdr:rowOff>
    </xdr:from>
    <xdr:to>
      <xdr:col>25</xdr:col>
      <xdr:colOff>21334</xdr:colOff>
      <xdr:row>39</xdr:row>
      <xdr:rowOff>23846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115675"/>
          <a:ext cx="21334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38</xdr:row>
      <xdr:rowOff>0</xdr:rowOff>
    </xdr:from>
    <xdr:to>
      <xdr:col>25</xdr:col>
      <xdr:colOff>21334</xdr:colOff>
      <xdr:row>39</xdr:row>
      <xdr:rowOff>23846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115675"/>
          <a:ext cx="21334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41</xdr:row>
      <xdr:rowOff>23846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3846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42</xdr:row>
      <xdr:rowOff>23846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23871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41</xdr:row>
      <xdr:rowOff>0</xdr:rowOff>
    </xdr:from>
    <xdr:to>
      <xdr:col>25</xdr:col>
      <xdr:colOff>21334</xdr:colOff>
      <xdr:row>42</xdr:row>
      <xdr:rowOff>23846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11715750"/>
          <a:ext cx="21334" cy="223871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77</xdr:row>
      <xdr:rowOff>31750</xdr:rowOff>
    </xdr:from>
    <xdr:ext cx="4066" cy="151950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834" y="10996083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24</xdr:col>
      <xdr:colOff>4127500</xdr:colOff>
      <xdr:row>42</xdr:row>
      <xdr:rowOff>0</xdr:rowOff>
    </xdr:from>
    <xdr:to>
      <xdr:col>25</xdr:col>
      <xdr:colOff>21334</xdr:colOff>
      <xdr:row>43</xdr:row>
      <xdr:rowOff>23846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42</xdr:row>
      <xdr:rowOff>0</xdr:rowOff>
    </xdr:from>
    <xdr:to>
      <xdr:col>25</xdr:col>
      <xdr:colOff>21334</xdr:colOff>
      <xdr:row>43</xdr:row>
      <xdr:rowOff>23846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43</xdr:row>
      <xdr:rowOff>0</xdr:rowOff>
    </xdr:from>
    <xdr:to>
      <xdr:col>25</xdr:col>
      <xdr:colOff>21334</xdr:colOff>
      <xdr:row>44</xdr:row>
      <xdr:rowOff>23846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43</xdr:row>
      <xdr:rowOff>0</xdr:rowOff>
    </xdr:from>
    <xdr:to>
      <xdr:col>25</xdr:col>
      <xdr:colOff>21334</xdr:colOff>
      <xdr:row>44</xdr:row>
      <xdr:rowOff>23846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44</xdr:row>
      <xdr:rowOff>0</xdr:rowOff>
    </xdr:from>
    <xdr:to>
      <xdr:col>25</xdr:col>
      <xdr:colOff>21334</xdr:colOff>
      <xdr:row>45</xdr:row>
      <xdr:rowOff>23846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44</xdr:row>
      <xdr:rowOff>0</xdr:rowOff>
    </xdr:from>
    <xdr:to>
      <xdr:col>25</xdr:col>
      <xdr:colOff>21334</xdr:colOff>
      <xdr:row>45</xdr:row>
      <xdr:rowOff>23846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44</xdr:row>
      <xdr:rowOff>0</xdr:rowOff>
    </xdr:from>
    <xdr:to>
      <xdr:col>25</xdr:col>
      <xdr:colOff>21334</xdr:colOff>
      <xdr:row>45</xdr:row>
      <xdr:rowOff>23846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44</xdr:row>
      <xdr:rowOff>0</xdr:rowOff>
    </xdr:from>
    <xdr:to>
      <xdr:col>25</xdr:col>
      <xdr:colOff>21334</xdr:colOff>
      <xdr:row>45</xdr:row>
      <xdr:rowOff>23846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45</xdr:row>
      <xdr:rowOff>0</xdr:rowOff>
    </xdr:from>
    <xdr:to>
      <xdr:col>25</xdr:col>
      <xdr:colOff>21334</xdr:colOff>
      <xdr:row>46</xdr:row>
      <xdr:rowOff>23846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45</xdr:row>
      <xdr:rowOff>0</xdr:rowOff>
    </xdr:from>
    <xdr:to>
      <xdr:col>25</xdr:col>
      <xdr:colOff>21334</xdr:colOff>
      <xdr:row>46</xdr:row>
      <xdr:rowOff>23846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45</xdr:row>
      <xdr:rowOff>0</xdr:rowOff>
    </xdr:from>
    <xdr:to>
      <xdr:col>25</xdr:col>
      <xdr:colOff>21334</xdr:colOff>
      <xdr:row>46</xdr:row>
      <xdr:rowOff>23846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45</xdr:row>
      <xdr:rowOff>0</xdr:rowOff>
    </xdr:from>
    <xdr:to>
      <xdr:col>25</xdr:col>
      <xdr:colOff>21334</xdr:colOff>
      <xdr:row>46</xdr:row>
      <xdr:rowOff>23846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46</xdr:row>
      <xdr:rowOff>0</xdr:rowOff>
    </xdr:from>
    <xdr:to>
      <xdr:col>25</xdr:col>
      <xdr:colOff>21334</xdr:colOff>
      <xdr:row>47</xdr:row>
      <xdr:rowOff>23846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46</xdr:row>
      <xdr:rowOff>0</xdr:rowOff>
    </xdr:from>
    <xdr:to>
      <xdr:col>25</xdr:col>
      <xdr:colOff>21334</xdr:colOff>
      <xdr:row>47</xdr:row>
      <xdr:rowOff>23846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46</xdr:row>
      <xdr:rowOff>0</xdr:rowOff>
    </xdr:from>
    <xdr:to>
      <xdr:col>25</xdr:col>
      <xdr:colOff>21334</xdr:colOff>
      <xdr:row>47</xdr:row>
      <xdr:rowOff>23846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46</xdr:row>
      <xdr:rowOff>0</xdr:rowOff>
    </xdr:from>
    <xdr:to>
      <xdr:col>25</xdr:col>
      <xdr:colOff>21334</xdr:colOff>
      <xdr:row>47</xdr:row>
      <xdr:rowOff>23846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47</xdr:row>
      <xdr:rowOff>0</xdr:rowOff>
    </xdr:from>
    <xdr:to>
      <xdr:col>25</xdr:col>
      <xdr:colOff>21334</xdr:colOff>
      <xdr:row>48</xdr:row>
      <xdr:rowOff>23846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47</xdr:row>
      <xdr:rowOff>0</xdr:rowOff>
    </xdr:from>
    <xdr:to>
      <xdr:col>25</xdr:col>
      <xdr:colOff>21334</xdr:colOff>
      <xdr:row>48</xdr:row>
      <xdr:rowOff>23846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47</xdr:row>
      <xdr:rowOff>0</xdr:rowOff>
    </xdr:from>
    <xdr:to>
      <xdr:col>25</xdr:col>
      <xdr:colOff>21334</xdr:colOff>
      <xdr:row>48</xdr:row>
      <xdr:rowOff>23846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47</xdr:row>
      <xdr:rowOff>0</xdr:rowOff>
    </xdr:from>
    <xdr:to>
      <xdr:col>25</xdr:col>
      <xdr:colOff>21334</xdr:colOff>
      <xdr:row>48</xdr:row>
      <xdr:rowOff>23846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48</xdr:row>
      <xdr:rowOff>0</xdr:rowOff>
    </xdr:from>
    <xdr:to>
      <xdr:col>25</xdr:col>
      <xdr:colOff>21334</xdr:colOff>
      <xdr:row>49</xdr:row>
      <xdr:rowOff>23846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48</xdr:row>
      <xdr:rowOff>0</xdr:rowOff>
    </xdr:from>
    <xdr:to>
      <xdr:col>25</xdr:col>
      <xdr:colOff>21334</xdr:colOff>
      <xdr:row>49</xdr:row>
      <xdr:rowOff>23846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48</xdr:row>
      <xdr:rowOff>0</xdr:rowOff>
    </xdr:from>
    <xdr:to>
      <xdr:col>25</xdr:col>
      <xdr:colOff>21334</xdr:colOff>
      <xdr:row>49</xdr:row>
      <xdr:rowOff>23846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48</xdr:row>
      <xdr:rowOff>0</xdr:rowOff>
    </xdr:from>
    <xdr:to>
      <xdr:col>25</xdr:col>
      <xdr:colOff>21334</xdr:colOff>
      <xdr:row>49</xdr:row>
      <xdr:rowOff>23846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49</xdr:row>
      <xdr:rowOff>0</xdr:rowOff>
    </xdr:from>
    <xdr:to>
      <xdr:col>25</xdr:col>
      <xdr:colOff>21334</xdr:colOff>
      <xdr:row>50</xdr:row>
      <xdr:rowOff>23846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49</xdr:row>
      <xdr:rowOff>0</xdr:rowOff>
    </xdr:from>
    <xdr:to>
      <xdr:col>25</xdr:col>
      <xdr:colOff>21334</xdr:colOff>
      <xdr:row>50</xdr:row>
      <xdr:rowOff>23846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49</xdr:row>
      <xdr:rowOff>0</xdr:rowOff>
    </xdr:from>
    <xdr:to>
      <xdr:col>25</xdr:col>
      <xdr:colOff>21334</xdr:colOff>
      <xdr:row>50</xdr:row>
      <xdr:rowOff>23846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49</xdr:row>
      <xdr:rowOff>0</xdr:rowOff>
    </xdr:from>
    <xdr:to>
      <xdr:col>25</xdr:col>
      <xdr:colOff>21334</xdr:colOff>
      <xdr:row>50</xdr:row>
      <xdr:rowOff>23846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50</xdr:row>
      <xdr:rowOff>0</xdr:rowOff>
    </xdr:from>
    <xdr:to>
      <xdr:col>25</xdr:col>
      <xdr:colOff>21334</xdr:colOff>
      <xdr:row>51</xdr:row>
      <xdr:rowOff>23846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50</xdr:row>
      <xdr:rowOff>0</xdr:rowOff>
    </xdr:from>
    <xdr:to>
      <xdr:col>25</xdr:col>
      <xdr:colOff>21334</xdr:colOff>
      <xdr:row>51</xdr:row>
      <xdr:rowOff>23846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50</xdr:row>
      <xdr:rowOff>0</xdr:rowOff>
    </xdr:from>
    <xdr:to>
      <xdr:col>25</xdr:col>
      <xdr:colOff>21334</xdr:colOff>
      <xdr:row>51</xdr:row>
      <xdr:rowOff>23846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50</xdr:row>
      <xdr:rowOff>0</xdr:rowOff>
    </xdr:from>
    <xdr:to>
      <xdr:col>25</xdr:col>
      <xdr:colOff>21334</xdr:colOff>
      <xdr:row>51</xdr:row>
      <xdr:rowOff>23846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51</xdr:row>
      <xdr:rowOff>0</xdr:rowOff>
    </xdr:from>
    <xdr:to>
      <xdr:col>25</xdr:col>
      <xdr:colOff>21334</xdr:colOff>
      <xdr:row>52</xdr:row>
      <xdr:rowOff>23846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51</xdr:row>
      <xdr:rowOff>0</xdr:rowOff>
    </xdr:from>
    <xdr:to>
      <xdr:col>25</xdr:col>
      <xdr:colOff>21334</xdr:colOff>
      <xdr:row>52</xdr:row>
      <xdr:rowOff>23846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51</xdr:row>
      <xdr:rowOff>0</xdr:rowOff>
    </xdr:from>
    <xdr:to>
      <xdr:col>25</xdr:col>
      <xdr:colOff>21334</xdr:colOff>
      <xdr:row>52</xdr:row>
      <xdr:rowOff>23846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51</xdr:row>
      <xdr:rowOff>0</xdr:rowOff>
    </xdr:from>
    <xdr:to>
      <xdr:col>25</xdr:col>
      <xdr:colOff>21334</xdr:colOff>
      <xdr:row>52</xdr:row>
      <xdr:rowOff>23846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52</xdr:row>
      <xdr:rowOff>0</xdr:rowOff>
    </xdr:from>
    <xdr:to>
      <xdr:col>25</xdr:col>
      <xdr:colOff>21334</xdr:colOff>
      <xdr:row>53</xdr:row>
      <xdr:rowOff>23846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52</xdr:row>
      <xdr:rowOff>0</xdr:rowOff>
    </xdr:from>
    <xdr:to>
      <xdr:col>25</xdr:col>
      <xdr:colOff>21334</xdr:colOff>
      <xdr:row>53</xdr:row>
      <xdr:rowOff>23846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52</xdr:row>
      <xdr:rowOff>0</xdr:rowOff>
    </xdr:from>
    <xdr:to>
      <xdr:col>25</xdr:col>
      <xdr:colOff>21334</xdr:colOff>
      <xdr:row>53</xdr:row>
      <xdr:rowOff>23846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52</xdr:row>
      <xdr:rowOff>0</xdr:rowOff>
    </xdr:from>
    <xdr:to>
      <xdr:col>25</xdr:col>
      <xdr:colOff>21334</xdr:colOff>
      <xdr:row>53</xdr:row>
      <xdr:rowOff>23846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53</xdr:row>
      <xdr:rowOff>0</xdr:rowOff>
    </xdr:from>
    <xdr:to>
      <xdr:col>25</xdr:col>
      <xdr:colOff>21334</xdr:colOff>
      <xdr:row>54</xdr:row>
      <xdr:rowOff>23846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53</xdr:row>
      <xdr:rowOff>0</xdr:rowOff>
    </xdr:from>
    <xdr:to>
      <xdr:col>25</xdr:col>
      <xdr:colOff>21334</xdr:colOff>
      <xdr:row>54</xdr:row>
      <xdr:rowOff>23846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53</xdr:row>
      <xdr:rowOff>0</xdr:rowOff>
    </xdr:from>
    <xdr:to>
      <xdr:col>25</xdr:col>
      <xdr:colOff>21334</xdr:colOff>
      <xdr:row>54</xdr:row>
      <xdr:rowOff>23846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53</xdr:row>
      <xdr:rowOff>0</xdr:rowOff>
    </xdr:from>
    <xdr:to>
      <xdr:col>25</xdr:col>
      <xdr:colOff>21334</xdr:colOff>
      <xdr:row>54</xdr:row>
      <xdr:rowOff>23846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54</xdr:row>
      <xdr:rowOff>0</xdr:rowOff>
    </xdr:from>
    <xdr:to>
      <xdr:col>25</xdr:col>
      <xdr:colOff>21334</xdr:colOff>
      <xdr:row>55</xdr:row>
      <xdr:rowOff>23846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54</xdr:row>
      <xdr:rowOff>0</xdr:rowOff>
    </xdr:from>
    <xdr:to>
      <xdr:col>25</xdr:col>
      <xdr:colOff>21334</xdr:colOff>
      <xdr:row>55</xdr:row>
      <xdr:rowOff>23846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54</xdr:row>
      <xdr:rowOff>0</xdr:rowOff>
    </xdr:from>
    <xdr:to>
      <xdr:col>25</xdr:col>
      <xdr:colOff>21334</xdr:colOff>
      <xdr:row>55</xdr:row>
      <xdr:rowOff>23846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54</xdr:row>
      <xdr:rowOff>0</xdr:rowOff>
    </xdr:from>
    <xdr:to>
      <xdr:col>25</xdr:col>
      <xdr:colOff>21334</xdr:colOff>
      <xdr:row>55</xdr:row>
      <xdr:rowOff>23846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55</xdr:row>
      <xdr:rowOff>0</xdr:rowOff>
    </xdr:from>
    <xdr:to>
      <xdr:col>25</xdr:col>
      <xdr:colOff>21334</xdr:colOff>
      <xdr:row>56</xdr:row>
      <xdr:rowOff>23846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55</xdr:row>
      <xdr:rowOff>0</xdr:rowOff>
    </xdr:from>
    <xdr:to>
      <xdr:col>25</xdr:col>
      <xdr:colOff>21334</xdr:colOff>
      <xdr:row>56</xdr:row>
      <xdr:rowOff>23846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55</xdr:row>
      <xdr:rowOff>0</xdr:rowOff>
    </xdr:from>
    <xdr:to>
      <xdr:col>25</xdr:col>
      <xdr:colOff>21334</xdr:colOff>
      <xdr:row>56</xdr:row>
      <xdr:rowOff>23846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55</xdr:row>
      <xdr:rowOff>0</xdr:rowOff>
    </xdr:from>
    <xdr:to>
      <xdr:col>25</xdr:col>
      <xdr:colOff>21334</xdr:colOff>
      <xdr:row>56</xdr:row>
      <xdr:rowOff>23846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56</xdr:row>
      <xdr:rowOff>0</xdr:rowOff>
    </xdr:from>
    <xdr:to>
      <xdr:col>25</xdr:col>
      <xdr:colOff>21334</xdr:colOff>
      <xdr:row>57</xdr:row>
      <xdr:rowOff>23846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56</xdr:row>
      <xdr:rowOff>0</xdr:rowOff>
    </xdr:from>
    <xdr:to>
      <xdr:col>25</xdr:col>
      <xdr:colOff>21334</xdr:colOff>
      <xdr:row>57</xdr:row>
      <xdr:rowOff>23846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56</xdr:row>
      <xdr:rowOff>0</xdr:rowOff>
    </xdr:from>
    <xdr:to>
      <xdr:col>25</xdr:col>
      <xdr:colOff>21334</xdr:colOff>
      <xdr:row>57</xdr:row>
      <xdr:rowOff>23846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56</xdr:row>
      <xdr:rowOff>0</xdr:rowOff>
    </xdr:from>
    <xdr:to>
      <xdr:col>25</xdr:col>
      <xdr:colOff>21334</xdr:colOff>
      <xdr:row>57</xdr:row>
      <xdr:rowOff>23846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57</xdr:row>
      <xdr:rowOff>0</xdr:rowOff>
    </xdr:from>
    <xdr:to>
      <xdr:col>25</xdr:col>
      <xdr:colOff>21334</xdr:colOff>
      <xdr:row>58</xdr:row>
      <xdr:rowOff>23846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57</xdr:row>
      <xdr:rowOff>0</xdr:rowOff>
    </xdr:from>
    <xdr:to>
      <xdr:col>25</xdr:col>
      <xdr:colOff>21334</xdr:colOff>
      <xdr:row>58</xdr:row>
      <xdr:rowOff>23846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57</xdr:row>
      <xdr:rowOff>0</xdr:rowOff>
    </xdr:from>
    <xdr:to>
      <xdr:col>25</xdr:col>
      <xdr:colOff>21334</xdr:colOff>
      <xdr:row>58</xdr:row>
      <xdr:rowOff>23846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57</xdr:row>
      <xdr:rowOff>0</xdr:rowOff>
    </xdr:from>
    <xdr:to>
      <xdr:col>25</xdr:col>
      <xdr:colOff>21334</xdr:colOff>
      <xdr:row>58</xdr:row>
      <xdr:rowOff>23846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58</xdr:row>
      <xdr:rowOff>0</xdr:rowOff>
    </xdr:from>
    <xdr:to>
      <xdr:col>25</xdr:col>
      <xdr:colOff>21334</xdr:colOff>
      <xdr:row>59</xdr:row>
      <xdr:rowOff>23846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58</xdr:row>
      <xdr:rowOff>0</xdr:rowOff>
    </xdr:from>
    <xdr:to>
      <xdr:col>25</xdr:col>
      <xdr:colOff>21334</xdr:colOff>
      <xdr:row>59</xdr:row>
      <xdr:rowOff>23846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58</xdr:row>
      <xdr:rowOff>0</xdr:rowOff>
    </xdr:from>
    <xdr:to>
      <xdr:col>25</xdr:col>
      <xdr:colOff>21334</xdr:colOff>
      <xdr:row>59</xdr:row>
      <xdr:rowOff>23846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58</xdr:row>
      <xdr:rowOff>0</xdr:rowOff>
    </xdr:from>
    <xdr:to>
      <xdr:col>25</xdr:col>
      <xdr:colOff>21334</xdr:colOff>
      <xdr:row>59</xdr:row>
      <xdr:rowOff>23846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59</xdr:row>
      <xdr:rowOff>0</xdr:rowOff>
    </xdr:from>
    <xdr:to>
      <xdr:col>25</xdr:col>
      <xdr:colOff>21334</xdr:colOff>
      <xdr:row>60</xdr:row>
      <xdr:rowOff>23846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59</xdr:row>
      <xdr:rowOff>0</xdr:rowOff>
    </xdr:from>
    <xdr:to>
      <xdr:col>25</xdr:col>
      <xdr:colOff>21334</xdr:colOff>
      <xdr:row>60</xdr:row>
      <xdr:rowOff>23846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59</xdr:row>
      <xdr:rowOff>0</xdr:rowOff>
    </xdr:from>
    <xdr:to>
      <xdr:col>25</xdr:col>
      <xdr:colOff>21334</xdr:colOff>
      <xdr:row>60</xdr:row>
      <xdr:rowOff>23846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59</xdr:row>
      <xdr:rowOff>0</xdr:rowOff>
    </xdr:from>
    <xdr:to>
      <xdr:col>25</xdr:col>
      <xdr:colOff>21334</xdr:colOff>
      <xdr:row>60</xdr:row>
      <xdr:rowOff>23846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60</xdr:row>
      <xdr:rowOff>0</xdr:rowOff>
    </xdr:from>
    <xdr:to>
      <xdr:col>25</xdr:col>
      <xdr:colOff>21334</xdr:colOff>
      <xdr:row>61</xdr:row>
      <xdr:rowOff>23846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60</xdr:row>
      <xdr:rowOff>0</xdr:rowOff>
    </xdr:from>
    <xdr:to>
      <xdr:col>25</xdr:col>
      <xdr:colOff>21334</xdr:colOff>
      <xdr:row>61</xdr:row>
      <xdr:rowOff>23846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60</xdr:row>
      <xdr:rowOff>0</xdr:rowOff>
    </xdr:from>
    <xdr:to>
      <xdr:col>25</xdr:col>
      <xdr:colOff>21334</xdr:colOff>
      <xdr:row>61</xdr:row>
      <xdr:rowOff>23846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60</xdr:row>
      <xdr:rowOff>0</xdr:rowOff>
    </xdr:from>
    <xdr:to>
      <xdr:col>25</xdr:col>
      <xdr:colOff>21334</xdr:colOff>
      <xdr:row>61</xdr:row>
      <xdr:rowOff>23846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61</xdr:row>
      <xdr:rowOff>0</xdr:rowOff>
    </xdr:from>
    <xdr:to>
      <xdr:col>25</xdr:col>
      <xdr:colOff>21334</xdr:colOff>
      <xdr:row>62</xdr:row>
      <xdr:rowOff>23846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61</xdr:row>
      <xdr:rowOff>0</xdr:rowOff>
    </xdr:from>
    <xdr:to>
      <xdr:col>25</xdr:col>
      <xdr:colOff>21334</xdr:colOff>
      <xdr:row>62</xdr:row>
      <xdr:rowOff>23846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61</xdr:row>
      <xdr:rowOff>0</xdr:rowOff>
    </xdr:from>
    <xdr:to>
      <xdr:col>25</xdr:col>
      <xdr:colOff>21334</xdr:colOff>
      <xdr:row>62</xdr:row>
      <xdr:rowOff>23846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61</xdr:row>
      <xdr:rowOff>0</xdr:rowOff>
    </xdr:from>
    <xdr:to>
      <xdr:col>25</xdr:col>
      <xdr:colOff>21334</xdr:colOff>
      <xdr:row>62</xdr:row>
      <xdr:rowOff>23846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62</xdr:row>
      <xdr:rowOff>0</xdr:rowOff>
    </xdr:from>
    <xdr:to>
      <xdr:col>25</xdr:col>
      <xdr:colOff>21334</xdr:colOff>
      <xdr:row>63</xdr:row>
      <xdr:rowOff>23846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62</xdr:row>
      <xdr:rowOff>0</xdr:rowOff>
    </xdr:from>
    <xdr:to>
      <xdr:col>25</xdr:col>
      <xdr:colOff>21334</xdr:colOff>
      <xdr:row>63</xdr:row>
      <xdr:rowOff>23846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62</xdr:row>
      <xdr:rowOff>0</xdr:rowOff>
    </xdr:from>
    <xdr:to>
      <xdr:col>25</xdr:col>
      <xdr:colOff>21334</xdr:colOff>
      <xdr:row>63</xdr:row>
      <xdr:rowOff>23846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62</xdr:row>
      <xdr:rowOff>0</xdr:rowOff>
    </xdr:from>
    <xdr:to>
      <xdr:col>25</xdr:col>
      <xdr:colOff>21334</xdr:colOff>
      <xdr:row>63</xdr:row>
      <xdr:rowOff>23846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63</xdr:row>
      <xdr:rowOff>0</xdr:rowOff>
    </xdr:from>
    <xdr:to>
      <xdr:col>25</xdr:col>
      <xdr:colOff>21334</xdr:colOff>
      <xdr:row>64</xdr:row>
      <xdr:rowOff>23846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63</xdr:row>
      <xdr:rowOff>0</xdr:rowOff>
    </xdr:from>
    <xdr:to>
      <xdr:col>25</xdr:col>
      <xdr:colOff>21334</xdr:colOff>
      <xdr:row>64</xdr:row>
      <xdr:rowOff>23846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63</xdr:row>
      <xdr:rowOff>0</xdr:rowOff>
    </xdr:from>
    <xdr:to>
      <xdr:col>25</xdr:col>
      <xdr:colOff>21334</xdr:colOff>
      <xdr:row>64</xdr:row>
      <xdr:rowOff>23846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63</xdr:row>
      <xdr:rowOff>0</xdr:rowOff>
    </xdr:from>
    <xdr:to>
      <xdr:col>25</xdr:col>
      <xdr:colOff>21334</xdr:colOff>
      <xdr:row>64</xdr:row>
      <xdr:rowOff>23846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64</xdr:row>
      <xdr:rowOff>0</xdr:rowOff>
    </xdr:from>
    <xdr:to>
      <xdr:col>25</xdr:col>
      <xdr:colOff>21334</xdr:colOff>
      <xdr:row>65</xdr:row>
      <xdr:rowOff>23846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64</xdr:row>
      <xdr:rowOff>0</xdr:rowOff>
    </xdr:from>
    <xdr:to>
      <xdr:col>25</xdr:col>
      <xdr:colOff>21334</xdr:colOff>
      <xdr:row>65</xdr:row>
      <xdr:rowOff>23846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64</xdr:row>
      <xdr:rowOff>0</xdr:rowOff>
    </xdr:from>
    <xdr:to>
      <xdr:col>25</xdr:col>
      <xdr:colOff>21334</xdr:colOff>
      <xdr:row>65</xdr:row>
      <xdr:rowOff>23846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64</xdr:row>
      <xdr:rowOff>0</xdr:rowOff>
    </xdr:from>
    <xdr:to>
      <xdr:col>25</xdr:col>
      <xdr:colOff>21334</xdr:colOff>
      <xdr:row>65</xdr:row>
      <xdr:rowOff>23846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234083"/>
          <a:ext cx="22392" cy="4260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65</xdr:row>
      <xdr:rowOff>0</xdr:rowOff>
    </xdr:from>
    <xdr:to>
      <xdr:col>25</xdr:col>
      <xdr:colOff>21334</xdr:colOff>
      <xdr:row>66</xdr:row>
      <xdr:rowOff>23846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  <xdr:twoCellAnchor>
    <xdr:from>
      <xdr:col>24</xdr:col>
      <xdr:colOff>4127500</xdr:colOff>
      <xdr:row>65</xdr:row>
      <xdr:rowOff>0</xdr:rowOff>
    </xdr:from>
    <xdr:to>
      <xdr:col>25</xdr:col>
      <xdr:colOff>21334</xdr:colOff>
      <xdr:row>66</xdr:row>
      <xdr:rowOff>23846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8442" y="10636250"/>
          <a:ext cx="22392" cy="2355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76200</xdr:colOff>
      <xdr:row>0</xdr:row>
      <xdr:rowOff>38100</xdr:rowOff>
    </xdr:from>
    <xdr:to>
      <xdr:col>20</xdr:col>
      <xdr:colOff>577383</xdr:colOff>
      <xdr:row>2</xdr:row>
      <xdr:rowOff>161925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5550" y="38100"/>
          <a:ext cx="1720382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3345130</xdr:colOff>
      <xdr:row>99</xdr:row>
      <xdr:rowOff>41484</xdr:rowOff>
    </xdr:from>
    <xdr:to>
      <xdr:col>2</xdr:col>
      <xdr:colOff>6623</xdr:colOff>
      <xdr:row>99</xdr:row>
      <xdr:rowOff>149016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57196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103</xdr:row>
      <xdr:rowOff>60534</xdr:rowOff>
    </xdr:from>
    <xdr:to>
      <xdr:col>2</xdr:col>
      <xdr:colOff>6623</xdr:colOff>
      <xdr:row>103</xdr:row>
      <xdr:rowOff>168066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65387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51009</xdr:rowOff>
    </xdr:from>
    <xdr:to>
      <xdr:col>2</xdr:col>
      <xdr:colOff>5666</xdr:colOff>
      <xdr:row>107</xdr:row>
      <xdr:rowOff>158541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752938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108</xdr:row>
      <xdr:rowOff>70059</xdr:rowOff>
    </xdr:from>
    <xdr:to>
      <xdr:col>2</xdr:col>
      <xdr:colOff>6623</xdr:colOff>
      <xdr:row>108</xdr:row>
      <xdr:rowOff>177591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794848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70059</xdr:rowOff>
    </xdr:from>
    <xdr:to>
      <xdr:col>2</xdr:col>
      <xdr:colOff>5666</xdr:colOff>
      <xdr:row>109</xdr:row>
      <xdr:rowOff>177591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34853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110</xdr:row>
      <xdr:rowOff>60534</xdr:rowOff>
    </xdr:from>
    <xdr:to>
      <xdr:col>2</xdr:col>
      <xdr:colOff>6623</xdr:colOff>
      <xdr:row>110</xdr:row>
      <xdr:rowOff>168066</xdr:rowOff>
    </xdr:to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5390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112</xdr:row>
      <xdr:rowOff>60534</xdr:rowOff>
    </xdr:from>
    <xdr:to>
      <xdr:col>2</xdr:col>
      <xdr:colOff>5666</xdr:colOff>
      <xdr:row>112</xdr:row>
      <xdr:rowOff>168066</xdr:rowOff>
    </xdr:to>
    <xdr:pic>
      <xdr:nvPicPr>
        <xdr:cNvPr id="9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93908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79294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3294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110</xdr:row>
      <xdr:rowOff>51009</xdr:rowOff>
    </xdr:from>
    <xdr:ext cx="796" cy="10753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85295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115</xdr:row>
      <xdr:rowOff>0</xdr:rowOff>
    </xdr:from>
    <xdr:to>
      <xdr:col>2</xdr:col>
      <xdr:colOff>6623</xdr:colOff>
      <xdr:row>115</xdr:row>
      <xdr:rowOff>107532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9339134"/>
          <a:ext cx="4768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115</xdr:row>
      <xdr:rowOff>0</xdr:rowOff>
    </xdr:from>
    <xdr:to>
      <xdr:col>2</xdr:col>
      <xdr:colOff>5666</xdr:colOff>
      <xdr:row>115</xdr:row>
      <xdr:rowOff>107532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705" y="19739184"/>
          <a:ext cx="2913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20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21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0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68356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23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78510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68</xdr:row>
      <xdr:rowOff>21167</xdr:rowOff>
    </xdr:from>
    <xdr:to>
      <xdr:col>2</xdr:col>
      <xdr:colOff>3342</xdr:colOff>
      <xdr:row>68</xdr:row>
      <xdr:rowOff>173117</xdr:rowOff>
    </xdr:to>
    <xdr:pic>
      <xdr:nvPicPr>
        <xdr:cNvPr id="2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717" y="945091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98</xdr:row>
      <xdr:rowOff>41484</xdr:rowOff>
    </xdr:from>
    <xdr:to>
      <xdr:col>2</xdr:col>
      <xdr:colOff>4506</xdr:colOff>
      <xdr:row>98</xdr:row>
      <xdr:rowOff>149016</xdr:rowOff>
    </xdr:to>
    <xdr:pic>
      <xdr:nvPicPr>
        <xdr:cNvPr id="2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2780" y="1557675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102</xdr:row>
      <xdr:rowOff>60534</xdr:rowOff>
    </xdr:from>
    <xdr:to>
      <xdr:col>2</xdr:col>
      <xdr:colOff>4506</xdr:colOff>
      <xdr:row>102</xdr:row>
      <xdr:rowOff>168066</xdr:rowOff>
    </xdr:to>
    <xdr:pic>
      <xdr:nvPicPr>
        <xdr:cNvPr id="2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64054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106</xdr:row>
      <xdr:rowOff>51009</xdr:rowOff>
    </xdr:from>
    <xdr:to>
      <xdr:col>2</xdr:col>
      <xdr:colOff>4523</xdr:colOff>
      <xdr:row>106</xdr:row>
      <xdr:rowOff>158541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2055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70059</xdr:rowOff>
    </xdr:from>
    <xdr:to>
      <xdr:col>2</xdr:col>
      <xdr:colOff>4506</xdr:colOff>
      <xdr:row>107</xdr:row>
      <xdr:rowOff>177591</xdr:rowOff>
    </xdr:to>
    <xdr:pic>
      <xdr:nvPicPr>
        <xdr:cNvPr id="2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246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108</xdr:row>
      <xdr:rowOff>70059</xdr:rowOff>
    </xdr:from>
    <xdr:to>
      <xdr:col>2</xdr:col>
      <xdr:colOff>3893</xdr:colOff>
      <xdr:row>108</xdr:row>
      <xdr:rowOff>177591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6246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60534</xdr:rowOff>
    </xdr:from>
    <xdr:to>
      <xdr:col>2</xdr:col>
      <xdr:colOff>4506</xdr:colOff>
      <xdr:row>109</xdr:row>
      <xdr:rowOff>168066</xdr:rowOff>
    </xdr:to>
    <xdr:pic>
      <xdr:nvPicPr>
        <xdr:cNvPr id="30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8151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111</xdr:row>
      <xdr:rowOff>60534</xdr:rowOff>
    </xdr:from>
    <xdr:to>
      <xdr:col>2</xdr:col>
      <xdr:colOff>3893</xdr:colOff>
      <xdr:row>111</xdr:row>
      <xdr:rowOff>168066</xdr:rowOff>
    </xdr:to>
    <xdr:pic>
      <xdr:nvPicPr>
        <xdr:cNvPr id="3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2247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107</xdr:row>
      <xdr:rowOff>51009</xdr:rowOff>
    </xdr:from>
    <xdr:ext cx="796" cy="107532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055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6055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8056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112</xdr:row>
      <xdr:rowOff>60534</xdr:rowOff>
    </xdr:from>
    <xdr:to>
      <xdr:col>2</xdr:col>
      <xdr:colOff>4506</xdr:colOff>
      <xdr:row>112</xdr:row>
      <xdr:rowOff>168066</xdr:rowOff>
    </xdr:to>
    <xdr:pic>
      <xdr:nvPicPr>
        <xdr:cNvPr id="35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4247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3345130</xdr:colOff>
      <xdr:row>98</xdr:row>
      <xdr:rowOff>41484</xdr:rowOff>
    </xdr:from>
    <xdr:to>
      <xdr:col>2</xdr:col>
      <xdr:colOff>4506</xdr:colOff>
      <xdr:row>98</xdr:row>
      <xdr:rowOff>149016</xdr:rowOff>
    </xdr:to>
    <xdr:pic>
      <xdr:nvPicPr>
        <xdr:cNvPr id="3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2780" y="1557675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102</xdr:row>
      <xdr:rowOff>60534</xdr:rowOff>
    </xdr:from>
    <xdr:to>
      <xdr:col>2</xdr:col>
      <xdr:colOff>4506</xdr:colOff>
      <xdr:row>102</xdr:row>
      <xdr:rowOff>168066</xdr:rowOff>
    </xdr:to>
    <xdr:pic>
      <xdr:nvPicPr>
        <xdr:cNvPr id="3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64054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106</xdr:row>
      <xdr:rowOff>51009</xdr:rowOff>
    </xdr:from>
    <xdr:to>
      <xdr:col>2</xdr:col>
      <xdr:colOff>4523</xdr:colOff>
      <xdr:row>106</xdr:row>
      <xdr:rowOff>158541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2055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3326080</xdr:colOff>
      <xdr:row>107</xdr:row>
      <xdr:rowOff>70059</xdr:rowOff>
    </xdr:from>
    <xdr:to>
      <xdr:col>2</xdr:col>
      <xdr:colOff>4506</xdr:colOff>
      <xdr:row>107</xdr:row>
      <xdr:rowOff>177591</xdr:rowOff>
    </xdr:to>
    <xdr:pic>
      <xdr:nvPicPr>
        <xdr:cNvPr id="39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24609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108</xdr:row>
      <xdr:rowOff>70059</xdr:rowOff>
    </xdr:from>
    <xdr:to>
      <xdr:col>2</xdr:col>
      <xdr:colOff>3893</xdr:colOff>
      <xdr:row>108</xdr:row>
      <xdr:rowOff>177591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62463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109</xdr:row>
      <xdr:rowOff>60534</xdr:rowOff>
    </xdr:from>
    <xdr:to>
      <xdr:col>2</xdr:col>
      <xdr:colOff>4506</xdr:colOff>
      <xdr:row>109</xdr:row>
      <xdr:rowOff>168066</xdr:rowOff>
    </xdr:to>
    <xdr:pic>
      <xdr:nvPicPr>
        <xdr:cNvPr id="41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78151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3335605</xdr:colOff>
      <xdr:row>111</xdr:row>
      <xdr:rowOff>60534</xdr:rowOff>
    </xdr:from>
    <xdr:to>
      <xdr:col>2</xdr:col>
      <xdr:colOff>3893</xdr:colOff>
      <xdr:row>111</xdr:row>
      <xdr:rowOff>168066</xdr:rowOff>
    </xdr:to>
    <xdr:pic>
      <xdr:nvPicPr>
        <xdr:cNvPr id="42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2247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3326080</xdr:colOff>
      <xdr:row>107</xdr:row>
      <xdr:rowOff>51009</xdr:rowOff>
    </xdr:from>
    <xdr:ext cx="796" cy="107532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40555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108</xdr:row>
      <xdr:rowOff>51009</xdr:rowOff>
    </xdr:from>
    <xdr:ext cx="796" cy="107532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605584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3326080</xdr:colOff>
      <xdr:row>109</xdr:row>
      <xdr:rowOff>51009</xdr:rowOff>
    </xdr:from>
    <xdr:ext cx="796" cy="107532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30" y="17805609"/>
          <a:ext cx="796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3335605</xdr:colOff>
      <xdr:row>112</xdr:row>
      <xdr:rowOff>60534</xdr:rowOff>
    </xdr:from>
    <xdr:to>
      <xdr:col>2</xdr:col>
      <xdr:colOff>4506</xdr:colOff>
      <xdr:row>112</xdr:row>
      <xdr:rowOff>168066</xdr:rowOff>
    </xdr:to>
    <xdr:pic>
      <xdr:nvPicPr>
        <xdr:cNvPr id="46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55" y="18424734"/>
          <a:ext cx="2651" cy="10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2117</xdr:colOff>
      <xdr:row>30</xdr:row>
      <xdr:rowOff>2286</xdr:rowOff>
    </xdr:to>
    <xdr:pic>
      <xdr:nvPicPr>
        <xdr:cNvPr id="47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2117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4066</xdr:colOff>
      <xdr:row>28</xdr:row>
      <xdr:rowOff>183700</xdr:rowOff>
    </xdr:to>
    <xdr:pic>
      <xdr:nvPicPr>
        <xdr:cNvPr id="4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5870575"/>
          <a:ext cx="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3533775</xdr:colOff>
      <xdr:row>29</xdr:row>
      <xdr:rowOff>333375</xdr:rowOff>
    </xdr:from>
    <xdr:to>
      <xdr:col>2</xdr:col>
      <xdr:colOff>2118</xdr:colOff>
      <xdr:row>30</xdr:row>
      <xdr:rowOff>2286</xdr:rowOff>
    </xdr:to>
    <xdr:pic>
      <xdr:nvPicPr>
        <xdr:cNvPr id="49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219825"/>
          <a:ext cx="0" cy="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33</xdr:row>
      <xdr:rowOff>6273</xdr:rowOff>
    </xdr:from>
    <xdr:to>
      <xdr:col>2</xdr:col>
      <xdr:colOff>0</xdr:colOff>
      <xdr:row>33</xdr:row>
      <xdr:rowOff>6273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6835698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6405730</xdr:colOff>
      <xdr:row>37</xdr:row>
      <xdr:rowOff>21513</xdr:rowOff>
    </xdr:from>
    <xdr:to>
      <xdr:col>2</xdr:col>
      <xdr:colOff>0</xdr:colOff>
      <xdr:row>37</xdr:row>
      <xdr:rowOff>21513</xdr:rowOff>
    </xdr:to>
    <xdr:pic>
      <xdr:nvPicPr>
        <xdr:cNvPr id="51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355" y="7851063"/>
          <a:ext cx="45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28</xdr:row>
      <xdr:rowOff>31750</xdr:rowOff>
    </xdr:from>
    <xdr:to>
      <xdr:col>2</xdr:col>
      <xdr:colOff>4067</xdr:colOff>
      <xdr:row>28</xdr:row>
      <xdr:rowOff>183700</xdr:rowOff>
    </xdr:to>
    <xdr:pic>
      <xdr:nvPicPr>
        <xdr:cNvPr id="52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58705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33</xdr:row>
      <xdr:rowOff>31750</xdr:rowOff>
    </xdr:from>
    <xdr:to>
      <xdr:col>2</xdr:col>
      <xdr:colOff>4067</xdr:colOff>
      <xdr:row>33</xdr:row>
      <xdr:rowOff>183700</xdr:rowOff>
    </xdr:to>
    <xdr:pic>
      <xdr:nvPicPr>
        <xdr:cNvPr id="53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68611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36</xdr:row>
      <xdr:rowOff>31750</xdr:rowOff>
    </xdr:from>
    <xdr:to>
      <xdr:col>2</xdr:col>
      <xdr:colOff>4067</xdr:colOff>
      <xdr:row>36</xdr:row>
      <xdr:rowOff>183700</xdr:rowOff>
    </xdr:to>
    <xdr:pic>
      <xdr:nvPicPr>
        <xdr:cNvPr id="54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766127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37</xdr:row>
      <xdr:rowOff>31750</xdr:rowOff>
    </xdr:from>
    <xdr:to>
      <xdr:col>2</xdr:col>
      <xdr:colOff>4067</xdr:colOff>
      <xdr:row>37</xdr:row>
      <xdr:rowOff>183700</xdr:rowOff>
    </xdr:to>
    <xdr:pic>
      <xdr:nvPicPr>
        <xdr:cNvPr id="55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78613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38</xdr:row>
      <xdr:rowOff>31750</xdr:rowOff>
    </xdr:from>
    <xdr:to>
      <xdr:col>2</xdr:col>
      <xdr:colOff>4067</xdr:colOff>
      <xdr:row>38</xdr:row>
      <xdr:rowOff>183700</xdr:rowOff>
    </xdr:to>
    <xdr:pic>
      <xdr:nvPicPr>
        <xdr:cNvPr id="56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251825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39</xdr:row>
      <xdr:rowOff>31750</xdr:rowOff>
    </xdr:from>
    <xdr:to>
      <xdr:col>2</xdr:col>
      <xdr:colOff>4067</xdr:colOff>
      <xdr:row>39</xdr:row>
      <xdr:rowOff>183700</xdr:rowOff>
    </xdr:to>
    <xdr:pic>
      <xdr:nvPicPr>
        <xdr:cNvPr id="57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4518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41</xdr:row>
      <xdr:rowOff>31750</xdr:rowOff>
    </xdr:from>
    <xdr:to>
      <xdr:col>2</xdr:col>
      <xdr:colOff>4067</xdr:colOff>
      <xdr:row>41</xdr:row>
      <xdr:rowOff>183700</xdr:rowOff>
    </xdr:to>
    <xdr:pic>
      <xdr:nvPicPr>
        <xdr:cNvPr id="58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88519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3672417</xdr:colOff>
      <xdr:row>68</xdr:row>
      <xdr:rowOff>21167</xdr:rowOff>
    </xdr:from>
    <xdr:to>
      <xdr:col>2</xdr:col>
      <xdr:colOff>3342</xdr:colOff>
      <xdr:row>68</xdr:row>
      <xdr:rowOff>173117</xdr:rowOff>
    </xdr:to>
    <xdr:pic>
      <xdr:nvPicPr>
        <xdr:cNvPr id="59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6717" y="9450917"/>
          <a:ext cx="7575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70</xdr:row>
      <xdr:rowOff>31750</xdr:rowOff>
    </xdr:from>
    <xdr:to>
      <xdr:col>2</xdr:col>
      <xdr:colOff>4067</xdr:colOff>
      <xdr:row>70</xdr:row>
      <xdr:rowOff>183700</xdr:rowOff>
    </xdr:to>
    <xdr:pic>
      <xdr:nvPicPr>
        <xdr:cNvPr id="60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986155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72</xdr:row>
      <xdr:rowOff>31750</xdr:rowOff>
    </xdr:from>
    <xdr:to>
      <xdr:col>2</xdr:col>
      <xdr:colOff>4067</xdr:colOff>
      <xdr:row>72</xdr:row>
      <xdr:rowOff>183700</xdr:rowOff>
    </xdr:to>
    <xdr:pic>
      <xdr:nvPicPr>
        <xdr:cNvPr id="61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02616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3640667</xdr:colOff>
      <xdr:row>76</xdr:row>
      <xdr:rowOff>31750</xdr:rowOff>
    </xdr:from>
    <xdr:to>
      <xdr:col>2</xdr:col>
      <xdr:colOff>4067</xdr:colOff>
      <xdr:row>77</xdr:row>
      <xdr:rowOff>4406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1061700"/>
          <a:ext cx="1950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4127500</xdr:colOff>
      <xdr:row>37</xdr:row>
      <xdr:rowOff>0</xdr:rowOff>
    </xdr:from>
    <xdr:to>
      <xdr:col>30</xdr:col>
      <xdr:colOff>21334</xdr:colOff>
      <xdr:row>38</xdr:row>
      <xdr:rowOff>23846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7829550"/>
          <a:ext cx="18159" cy="4143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220075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38</xdr:row>
      <xdr:rowOff>0</xdr:rowOff>
    </xdr:from>
    <xdr:to>
      <xdr:col>30</xdr:col>
      <xdr:colOff>21334</xdr:colOff>
      <xdr:row>39</xdr:row>
      <xdr:rowOff>23846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220075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41</xdr:row>
      <xdr:rowOff>23846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3846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42</xdr:row>
      <xdr:rowOff>23846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23871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41</xdr:row>
      <xdr:rowOff>0</xdr:rowOff>
    </xdr:from>
    <xdr:to>
      <xdr:col>30</xdr:col>
      <xdr:colOff>21334</xdr:colOff>
      <xdr:row>42</xdr:row>
      <xdr:rowOff>23846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5175" y="8820150"/>
          <a:ext cx="18159" cy="223871"/>
        </a:xfrm>
        <a:prstGeom prst="rect">
          <a:avLst/>
        </a:prstGeom>
      </xdr:spPr>
    </xdr:pic>
    <xdr:clientData/>
  </xdr:twoCellAnchor>
  <xdr:oneCellAnchor>
    <xdr:from>
      <xdr:col>1</xdr:col>
      <xdr:colOff>3640667</xdr:colOff>
      <xdr:row>77</xdr:row>
      <xdr:rowOff>31750</xdr:rowOff>
    </xdr:from>
    <xdr:ext cx="4066" cy="151950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3067" y="11252200"/>
          <a:ext cx="4066" cy="15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29</xdr:col>
      <xdr:colOff>4127500</xdr:colOff>
      <xdr:row>42</xdr:row>
      <xdr:rowOff>0</xdr:rowOff>
    </xdr:from>
    <xdr:to>
      <xdr:col>30</xdr:col>
      <xdr:colOff>21334</xdr:colOff>
      <xdr:row>43</xdr:row>
      <xdr:rowOff>23846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42</xdr:row>
      <xdr:rowOff>0</xdr:rowOff>
    </xdr:from>
    <xdr:to>
      <xdr:col>30</xdr:col>
      <xdr:colOff>21334</xdr:colOff>
      <xdr:row>43</xdr:row>
      <xdr:rowOff>23846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43</xdr:row>
      <xdr:rowOff>0</xdr:rowOff>
    </xdr:from>
    <xdr:to>
      <xdr:col>30</xdr:col>
      <xdr:colOff>21334</xdr:colOff>
      <xdr:row>44</xdr:row>
      <xdr:rowOff>23846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43</xdr:row>
      <xdr:rowOff>0</xdr:rowOff>
    </xdr:from>
    <xdr:to>
      <xdr:col>30</xdr:col>
      <xdr:colOff>21334</xdr:colOff>
      <xdr:row>44</xdr:row>
      <xdr:rowOff>23846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44</xdr:row>
      <xdr:rowOff>0</xdr:rowOff>
    </xdr:from>
    <xdr:to>
      <xdr:col>30</xdr:col>
      <xdr:colOff>21334</xdr:colOff>
      <xdr:row>45</xdr:row>
      <xdr:rowOff>23846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44</xdr:row>
      <xdr:rowOff>0</xdr:rowOff>
    </xdr:from>
    <xdr:to>
      <xdr:col>30</xdr:col>
      <xdr:colOff>21334</xdr:colOff>
      <xdr:row>45</xdr:row>
      <xdr:rowOff>23846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44</xdr:row>
      <xdr:rowOff>0</xdr:rowOff>
    </xdr:from>
    <xdr:to>
      <xdr:col>30</xdr:col>
      <xdr:colOff>21334</xdr:colOff>
      <xdr:row>45</xdr:row>
      <xdr:rowOff>23846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44</xdr:row>
      <xdr:rowOff>0</xdr:rowOff>
    </xdr:from>
    <xdr:to>
      <xdr:col>30</xdr:col>
      <xdr:colOff>21334</xdr:colOff>
      <xdr:row>45</xdr:row>
      <xdr:rowOff>23846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45</xdr:row>
      <xdr:rowOff>0</xdr:rowOff>
    </xdr:from>
    <xdr:to>
      <xdr:col>30</xdr:col>
      <xdr:colOff>21334</xdr:colOff>
      <xdr:row>46</xdr:row>
      <xdr:rowOff>23846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45</xdr:row>
      <xdr:rowOff>0</xdr:rowOff>
    </xdr:from>
    <xdr:to>
      <xdr:col>30</xdr:col>
      <xdr:colOff>21334</xdr:colOff>
      <xdr:row>46</xdr:row>
      <xdr:rowOff>23846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45</xdr:row>
      <xdr:rowOff>0</xdr:rowOff>
    </xdr:from>
    <xdr:to>
      <xdr:col>30</xdr:col>
      <xdr:colOff>21334</xdr:colOff>
      <xdr:row>46</xdr:row>
      <xdr:rowOff>23846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45</xdr:row>
      <xdr:rowOff>0</xdr:rowOff>
    </xdr:from>
    <xdr:to>
      <xdr:col>30</xdr:col>
      <xdr:colOff>21334</xdr:colOff>
      <xdr:row>46</xdr:row>
      <xdr:rowOff>23846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46</xdr:row>
      <xdr:rowOff>0</xdr:rowOff>
    </xdr:from>
    <xdr:to>
      <xdr:col>30</xdr:col>
      <xdr:colOff>21334</xdr:colOff>
      <xdr:row>47</xdr:row>
      <xdr:rowOff>23846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46</xdr:row>
      <xdr:rowOff>0</xdr:rowOff>
    </xdr:from>
    <xdr:to>
      <xdr:col>30</xdr:col>
      <xdr:colOff>21334</xdr:colOff>
      <xdr:row>47</xdr:row>
      <xdr:rowOff>23846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46</xdr:row>
      <xdr:rowOff>0</xdr:rowOff>
    </xdr:from>
    <xdr:to>
      <xdr:col>30</xdr:col>
      <xdr:colOff>21334</xdr:colOff>
      <xdr:row>47</xdr:row>
      <xdr:rowOff>23846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46</xdr:row>
      <xdr:rowOff>0</xdr:rowOff>
    </xdr:from>
    <xdr:to>
      <xdr:col>30</xdr:col>
      <xdr:colOff>21334</xdr:colOff>
      <xdr:row>47</xdr:row>
      <xdr:rowOff>23846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47</xdr:row>
      <xdr:rowOff>0</xdr:rowOff>
    </xdr:from>
    <xdr:to>
      <xdr:col>30</xdr:col>
      <xdr:colOff>21334</xdr:colOff>
      <xdr:row>48</xdr:row>
      <xdr:rowOff>23846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47</xdr:row>
      <xdr:rowOff>0</xdr:rowOff>
    </xdr:from>
    <xdr:to>
      <xdr:col>30</xdr:col>
      <xdr:colOff>21334</xdr:colOff>
      <xdr:row>48</xdr:row>
      <xdr:rowOff>23846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47</xdr:row>
      <xdr:rowOff>0</xdr:rowOff>
    </xdr:from>
    <xdr:to>
      <xdr:col>30</xdr:col>
      <xdr:colOff>21334</xdr:colOff>
      <xdr:row>48</xdr:row>
      <xdr:rowOff>23846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47</xdr:row>
      <xdr:rowOff>0</xdr:rowOff>
    </xdr:from>
    <xdr:to>
      <xdr:col>30</xdr:col>
      <xdr:colOff>21334</xdr:colOff>
      <xdr:row>48</xdr:row>
      <xdr:rowOff>23846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48</xdr:row>
      <xdr:rowOff>0</xdr:rowOff>
    </xdr:from>
    <xdr:to>
      <xdr:col>30</xdr:col>
      <xdr:colOff>21334</xdr:colOff>
      <xdr:row>49</xdr:row>
      <xdr:rowOff>23846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48</xdr:row>
      <xdr:rowOff>0</xdr:rowOff>
    </xdr:from>
    <xdr:to>
      <xdr:col>30</xdr:col>
      <xdr:colOff>21334</xdr:colOff>
      <xdr:row>49</xdr:row>
      <xdr:rowOff>23846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48</xdr:row>
      <xdr:rowOff>0</xdr:rowOff>
    </xdr:from>
    <xdr:to>
      <xdr:col>30</xdr:col>
      <xdr:colOff>21334</xdr:colOff>
      <xdr:row>49</xdr:row>
      <xdr:rowOff>23846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48</xdr:row>
      <xdr:rowOff>0</xdr:rowOff>
    </xdr:from>
    <xdr:to>
      <xdr:col>30</xdr:col>
      <xdr:colOff>21334</xdr:colOff>
      <xdr:row>49</xdr:row>
      <xdr:rowOff>23846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49</xdr:row>
      <xdr:rowOff>0</xdr:rowOff>
    </xdr:from>
    <xdr:to>
      <xdr:col>30</xdr:col>
      <xdr:colOff>21334</xdr:colOff>
      <xdr:row>50</xdr:row>
      <xdr:rowOff>23846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49</xdr:row>
      <xdr:rowOff>0</xdr:rowOff>
    </xdr:from>
    <xdr:to>
      <xdr:col>30</xdr:col>
      <xdr:colOff>21334</xdr:colOff>
      <xdr:row>50</xdr:row>
      <xdr:rowOff>23846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49</xdr:row>
      <xdr:rowOff>0</xdr:rowOff>
    </xdr:from>
    <xdr:to>
      <xdr:col>30</xdr:col>
      <xdr:colOff>21334</xdr:colOff>
      <xdr:row>50</xdr:row>
      <xdr:rowOff>23846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49</xdr:row>
      <xdr:rowOff>0</xdr:rowOff>
    </xdr:from>
    <xdr:to>
      <xdr:col>30</xdr:col>
      <xdr:colOff>21334</xdr:colOff>
      <xdr:row>50</xdr:row>
      <xdr:rowOff>23846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50</xdr:row>
      <xdr:rowOff>0</xdr:rowOff>
    </xdr:from>
    <xdr:to>
      <xdr:col>30</xdr:col>
      <xdr:colOff>21334</xdr:colOff>
      <xdr:row>51</xdr:row>
      <xdr:rowOff>23846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50</xdr:row>
      <xdr:rowOff>0</xdr:rowOff>
    </xdr:from>
    <xdr:to>
      <xdr:col>30</xdr:col>
      <xdr:colOff>21334</xdr:colOff>
      <xdr:row>51</xdr:row>
      <xdr:rowOff>23846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50</xdr:row>
      <xdr:rowOff>0</xdr:rowOff>
    </xdr:from>
    <xdr:to>
      <xdr:col>30</xdr:col>
      <xdr:colOff>21334</xdr:colOff>
      <xdr:row>51</xdr:row>
      <xdr:rowOff>23846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50</xdr:row>
      <xdr:rowOff>0</xdr:rowOff>
    </xdr:from>
    <xdr:to>
      <xdr:col>30</xdr:col>
      <xdr:colOff>21334</xdr:colOff>
      <xdr:row>51</xdr:row>
      <xdr:rowOff>23846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51</xdr:row>
      <xdr:rowOff>0</xdr:rowOff>
    </xdr:from>
    <xdr:to>
      <xdr:col>30</xdr:col>
      <xdr:colOff>21334</xdr:colOff>
      <xdr:row>52</xdr:row>
      <xdr:rowOff>23846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51</xdr:row>
      <xdr:rowOff>0</xdr:rowOff>
    </xdr:from>
    <xdr:to>
      <xdr:col>30</xdr:col>
      <xdr:colOff>21334</xdr:colOff>
      <xdr:row>52</xdr:row>
      <xdr:rowOff>23846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51</xdr:row>
      <xdr:rowOff>0</xdr:rowOff>
    </xdr:from>
    <xdr:to>
      <xdr:col>30</xdr:col>
      <xdr:colOff>21334</xdr:colOff>
      <xdr:row>52</xdr:row>
      <xdr:rowOff>23846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51</xdr:row>
      <xdr:rowOff>0</xdr:rowOff>
    </xdr:from>
    <xdr:to>
      <xdr:col>30</xdr:col>
      <xdr:colOff>21334</xdr:colOff>
      <xdr:row>52</xdr:row>
      <xdr:rowOff>23846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52</xdr:row>
      <xdr:rowOff>0</xdr:rowOff>
    </xdr:from>
    <xdr:to>
      <xdr:col>30</xdr:col>
      <xdr:colOff>21334</xdr:colOff>
      <xdr:row>53</xdr:row>
      <xdr:rowOff>23846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52</xdr:row>
      <xdr:rowOff>0</xdr:rowOff>
    </xdr:from>
    <xdr:to>
      <xdr:col>30</xdr:col>
      <xdr:colOff>21334</xdr:colOff>
      <xdr:row>53</xdr:row>
      <xdr:rowOff>23846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52</xdr:row>
      <xdr:rowOff>0</xdr:rowOff>
    </xdr:from>
    <xdr:to>
      <xdr:col>30</xdr:col>
      <xdr:colOff>21334</xdr:colOff>
      <xdr:row>53</xdr:row>
      <xdr:rowOff>23846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52</xdr:row>
      <xdr:rowOff>0</xdr:rowOff>
    </xdr:from>
    <xdr:to>
      <xdr:col>30</xdr:col>
      <xdr:colOff>21334</xdr:colOff>
      <xdr:row>53</xdr:row>
      <xdr:rowOff>23846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53</xdr:row>
      <xdr:rowOff>0</xdr:rowOff>
    </xdr:from>
    <xdr:to>
      <xdr:col>30</xdr:col>
      <xdr:colOff>21334</xdr:colOff>
      <xdr:row>54</xdr:row>
      <xdr:rowOff>23846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53</xdr:row>
      <xdr:rowOff>0</xdr:rowOff>
    </xdr:from>
    <xdr:to>
      <xdr:col>30</xdr:col>
      <xdr:colOff>21334</xdr:colOff>
      <xdr:row>54</xdr:row>
      <xdr:rowOff>23846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53</xdr:row>
      <xdr:rowOff>0</xdr:rowOff>
    </xdr:from>
    <xdr:to>
      <xdr:col>30</xdr:col>
      <xdr:colOff>21334</xdr:colOff>
      <xdr:row>54</xdr:row>
      <xdr:rowOff>23846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53</xdr:row>
      <xdr:rowOff>0</xdr:rowOff>
    </xdr:from>
    <xdr:to>
      <xdr:col>30</xdr:col>
      <xdr:colOff>21334</xdr:colOff>
      <xdr:row>54</xdr:row>
      <xdr:rowOff>23846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54</xdr:row>
      <xdr:rowOff>0</xdr:rowOff>
    </xdr:from>
    <xdr:to>
      <xdr:col>30</xdr:col>
      <xdr:colOff>21334</xdr:colOff>
      <xdr:row>55</xdr:row>
      <xdr:rowOff>23846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54</xdr:row>
      <xdr:rowOff>0</xdr:rowOff>
    </xdr:from>
    <xdr:to>
      <xdr:col>30</xdr:col>
      <xdr:colOff>21334</xdr:colOff>
      <xdr:row>55</xdr:row>
      <xdr:rowOff>23846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54</xdr:row>
      <xdr:rowOff>0</xdr:rowOff>
    </xdr:from>
    <xdr:to>
      <xdr:col>30</xdr:col>
      <xdr:colOff>21334</xdr:colOff>
      <xdr:row>55</xdr:row>
      <xdr:rowOff>23846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54</xdr:row>
      <xdr:rowOff>0</xdr:rowOff>
    </xdr:from>
    <xdr:to>
      <xdr:col>30</xdr:col>
      <xdr:colOff>21334</xdr:colOff>
      <xdr:row>55</xdr:row>
      <xdr:rowOff>23846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55</xdr:row>
      <xdr:rowOff>0</xdr:rowOff>
    </xdr:from>
    <xdr:to>
      <xdr:col>30</xdr:col>
      <xdr:colOff>21334</xdr:colOff>
      <xdr:row>56</xdr:row>
      <xdr:rowOff>23846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55</xdr:row>
      <xdr:rowOff>0</xdr:rowOff>
    </xdr:from>
    <xdr:to>
      <xdr:col>30</xdr:col>
      <xdr:colOff>21334</xdr:colOff>
      <xdr:row>56</xdr:row>
      <xdr:rowOff>23846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55</xdr:row>
      <xdr:rowOff>0</xdr:rowOff>
    </xdr:from>
    <xdr:to>
      <xdr:col>30</xdr:col>
      <xdr:colOff>21334</xdr:colOff>
      <xdr:row>56</xdr:row>
      <xdr:rowOff>23846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55</xdr:row>
      <xdr:rowOff>0</xdr:rowOff>
    </xdr:from>
    <xdr:to>
      <xdr:col>30</xdr:col>
      <xdr:colOff>21334</xdr:colOff>
      <xdr:row>56</xdr:row>
      <xdr:rowOff>23846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56</xdr:row>
      <xdr:rowOff>0</xdr:rowOff>
    </xdr:from>
    <xdr:to>
      <xdr:col>30</xdr:col>
      <xdr:colOff>21334</xdr:colOff>
      <xdr:row>57</xdr:row>
      <xdr:rowOff>23846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56</xdr:row>
      <xdr:rowOff>0</xdr:rowOff>
    </xdr:from>
    <xdr:to>
      <xdr:col>30</xdr:col>
      <xdr:colOff>21334</xdr:colOff>
      <xdr:row>57</xdr:row>
      <xdr:rowOff>23846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56</xdr:row>
      <xdr:rowOff>0</xdr:rowOff>
    </xdr:from>
    <xdr:to>
      <xdr:col>30</xdr:col>
      <xdr:colOff>21334</xdr:colOff>
      <xdr:row>57</xdr:row>
      <xdr:rowOff>23846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56</xdr:row>
      <xdr:rowOff>0</xdr:rowOff>
    </xdr:from>
    <xdr:to>
      <xdr:col>30</xdr:col>
      <xdr:colOff>21334</xdr:colOff>
      <xdr:row>57</xdr:row>
      <xdr:rowOff>23846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57</xdr:row>
      <xdr:rowOff>0</xdr:rowOff>
    </xdr:from>
    <xdr:to>
      <xdr:col>30</xdr:col>
      <xdr:colOff>21334</xdr:colOff>
      <xdr:row>58</xdr:row>
      <xdr:rowOff>23846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57</xdr:row>
      <xdr:rowOff>0</xdr:rowOff>
    </xdr:from>
    <xdr:to>
      <xdr:col>30</xdr:col>
      <xdr:colOff>21334</xdr:colOff>
      <xdr:row>58</xdr:row>
      <xdr:rowOff>23846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57</xdr:row>
      <xdr:rowOff>0</xdr:rowOff>
    </xdr:from>
    <xdr:to>
      <xdr:col>30</xdr:col>
      <xdr:colOff>21334</xdr:colOff>
      <xdr:row>58</xdr:row>
      <xdr:rowOff>23846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57</xdr:row>
      <xdr:rowOff>0</xdr:rowOff>
    </xdr:from>
    <xdr:to>
      <xdr:col>30</xdr:col>
      <xdr:colOff>21334</xdr:colOff>
      <xdr:row>58</xdr:row>
      <xdr:rowOff>23846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58</xdr:row>
      <xdr:rowOff>0</xdr:rowOff>
    </xdr:from>
    <xdr:to>
      <xdr:col>30</xdr:col>
      <xdr:colOff>21334</xdr:colOff>
      <xdr:row>59</xdr:row>
      <xdr:rowOff>23846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58</xdr:row>
      <xdr:rowOff>0</xdr:rowOff>
    </xdr:from>
    <xdr:to>
      <xdr:col>30</xdr:col>
      <xdr:colOff>21334</xdr:colOff>
      <xdr:row>59</xdr:row>
      <xdr:rowOff>23846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58</xdr:row>
      <xdr:rowOff>0</xdr:rowOff>
    </xdr:from>
    <xdr:to>
      <xdr:col>30</xdr:col>
      <xdr:colOff>21334</xdr:colOff>
      <xdr:row>59</xdr:row>
      <xdr:rowOff>23846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58</xdr:row>
      <xdr:rowOff>0</xdr:rowOff>
    </xdr:from>
    <xdr:to>
      <xdr:col>30</xdr:col>
      <xdr:colOff>21334</xdr:colOff>
      <xdr:row>59</xdr:row>
      <xdr:rowOff>23846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59</xdr:row>
      <xdr:rowOff>0</xdr:rowOff>
    </xdr:from>
    <xdr:to>
      <xdr:col>30</xdr:col>
      <xdr:colOff>21334</xdr:colOff>
      <xdr:row>60</xdr:row>
      <xdr:rowOff>23846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59</xdr:row>
      <xdr:rowOff>0</xdr:rowOff>
    </xdr:from>
    <xdr:to>
      <xdr:col>30</xdr:col>
      <xdr:colOff>21334</xdr:colOff>
      <xdr:row>60</xdr:row>
      <xdr:rowOff>23846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59</xdr:row>
      <xdr:rowOff>0</xdr:rowOff>
    </xdr:from>
    <xdr:to>
      <xdr:col>30</xdr:col>
      <xdr:colOff>21334</xdr:colOff>
      <xdr:row>60</xdr:row>
      <xdr:rowOff>23846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59</xdr:row>
      <xdr:rowOff>0</xdr:rowOff>
    </xdr:from>
    <xdr:to>
      <xdr:col>30</xdr:col>
      <xdr:colOff>21334</xdr:colOff>
      <xdr:row>60</xdr:row>
      <xdr:rowOff>23846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60</xdr:row>
      <xdr:rowOff>0</xdr:rowOff>
    </xdr:from>
    <xdr:to>
      <xdr:col>30</xdr:col>
      <xdr:colOff>21334</xdr:colOff>
      <xdr:row>61</xdr:row>
      <xdr:rowOff>23846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60</xdr:row>
      <xdr:rowOff>0</xdr:rowOff>
    </xdr:from>
    <xdr:to>
      <xdr:col>30</xdr:col>
      <xdr:colOff>21334</xdr:colOff>
      <xdr:row>61</xdr:row>
      <xdr:rowOff>23846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60</xdr:row>
      <xdr:rowOff>0</xdr:rowOff>
    </xdr:from>
    <xdr:to>
      <xdr:col>30</xdr:col>
      <xdr:colOff>21334</xdr:colOff>
      <xdr:row>61</xdr:row>
      <xdr:rowOff>23846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60</xdr:row>
      <xdr:rowOff>0</xdr:rowOff>
    </xdr:from>
    <xdr:to>
      <xdr:col>30</xdr:col>
      <xdr:colOff>21334</xdr:colOff>
      <xdr:row>61</xdr:row>
      <xdr:rowOff>23846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61</xdr:row>
      <xdr:rowOff>0</xdr:rowOff>
    </xdr:from>
    <xdr:to>
      <xdr:col>30</xdr:col>
      <xdr:colOff>21334</xdr:colOff>
      <xdr:row>62</xdr:row>
      <xdr:rowOff>23846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61</xdr:row>
      <xdr:rowOff>0</xdr:rowOff>
    </xdr:from>
    <xdr:to>
      <xdr:col>30</xdr:col>
      <xdr:colOff>21334</xdr:colOff>
      <xdr:row>62</xdr:row>
      <xdr:rowOff>23846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61</xdr:row>
      <xdr:rowOff>0</xdr:rowOff>
    </xdr:from>
    <xdr:to>
      <xdr:col>30</xdr:col>
      <xdr:colOff>21334</xdr:colOff>
      <xdr:row>62</xdr:row>
      <xdr:rowOff>23846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61</xdr:row>
      <xdr:rowOff>0</xdr:rowOff>
    </xdr:from>
    <xdr:to>
      <xdr:col>30</xdr:col>
      <xdr:colOff>21334</xdr:colOff>
      <xdr:row>62</xdr:row>
      <xdr:rowOff>23846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62</xdr:row>
      <xdr:rowOff>0</xdr:rowOff>
    </xdr:from>
    <xdr:to>
      <xdr:col>30</xdr:col>
      <xdr:colOff>21334</xdr:colOff>
      <xdr:row>63</xdr:row>
      <xdr:rowOff>23846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62</xdr:row>
      <xdr:rowOff>0</xdr:rowOff>
    </xdr:from>
    <xdr:to>
      <xdr:col>30</xdr:col>
      <xdr:colOff>21334</xdr:colOff>
      <xdr:row>63</xdr:row>
      <xdr:rowOff>23846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62</xdr:row>
      <xdr:rowOff>0</xdr:rowOff>
    </xdr:from>
    <xdr:to>
      <xdr:col>30</xdr:col>
      <xdr:colOff>21334</xdr:colOff>
      <xdr:row>63</xdr:row>
      <xdr:rowOff>23846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62</xdr:row>
      <xdr:rowOff>0</xdr:rowOff>
    </xdr:from>
    <xdr:to>
      <xdr:col>30</xdr:col>
      <xdr:colOff>21334</xdr:colOff>
      <xdr:row>63</xdr:row>
      <xdr:rowOff>23846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63</xdr:row>
      <xdr:rowOff>0</xdr:rowOff>
    </xdr:from>
    <xdr:to>
      <xdr:col>30</xdr:col>
      <xdr:colOff>21334</xdr:colOff>
      <xdr:row>64</xdr:row>
      <xdr:rowOff>23846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63</xdr:row>
      <xdr:rowOff>0</xdr:rowOff>
    </xdr:from>
    <xdr:to>
      <xdr:col>30</xdr:col>
      <xdr:colOff>21334</xdr:colOff>
      <xdr:row>64</xdr:row>
      <xdr:rowOff>23846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63</xdr:row>
      <xdr:rowOff>0</xdr:rowOff>
    </xdr:from>
    <xdr:to>
      <xdr:col>30</xdr:col>
      <xdr:colOff>21334</xdr:colOff>
      <xdr:row>64</xdr:row>
      <xdr:rowOff>23846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63</xdr:row>
      <xdr:rowOff>0</xdr:rowOff>
    </xdr:from>
    <xdr:to>
      <xdr:col>30</xdr:col>
      <xdr:colOff>21334</xdr:colOff>
      <xdr:row>64</xdr:row>
      <xdr:rowOff>23846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64</xdr:row>
      <xdr:rowOff>0</xdr:rowOff>
    </xdr:from>
    <xdr:to>
      <xdr:col>30</xdr:col>
      <xdr:colOff>21334</xdr:colOff>
      <xdr:row>65</xdr:row>
      <xdr:rowOff>23846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64</xdr:row>
      <xdr:rowOff>0</xdr:rowOff>
    </xdr:from>
    <xdr:to>
      <xdr:col>30</xdr:col>
      <xdr:colOff>21334</xdr:colOff>
      <xdr:row>65</xdr:row>
      <xdr:rowOff>23846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64</xdr:row>
      <xdr:rowOff>0</xdr:rowOff>
    </xdr:from>
    <xdr:to>
      <xdr:col>30</xdr:col>
      <xdr:colOff>21334</xdr:colOff>
      <xdr:row>65</xdr:row>
      <xdr:rowOff>23846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64</xdr:row>
      <xdr:rowOff>0</xdr:rowOff>
    </xdr:from>
    <xdr:to>
      <xdr:col>30</xdr:col>
      <xdr:colOff>21334</xdr:colOff>
      <xdr:row>65</xdr:row>
      <xdr:rowOff>23846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499912"/>
          <a:ext cx="13677" cy="427258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65</xdr:row>
      <xdr:rowOff>0</xdr:rowOff>
    </xdr:from>
    <xdr:to>
      <xdr:col>30</xdr:col>
      <xdr:colOff>21334</xdr:colOff>
      <xdr:row>66</xdr:row>
      <xdr:rowOff>23846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  <xdr:twoCellAnchor>
    <xdr:from>
      <xdr:col>29</xdr:col>
      <xdr:colOff>4127500</xdr:colOff>
      <xdr:row>65</xdr:row>
      <xdr:rowOff>0</xdr:rowOff>
    </xdr:from>
    <xdr:to>
      <xdr:col>30</xdr:col>
      <xdr:colOff>21334</xdr:colOff>
      <xdr:row>66</xdr:row>
      <xdr:rowOff>23846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2775" y="10903324"/>
          <a:ext cx="13677" cy="2367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0"/>
  <sheetViews>
    <sheetView workbookViewId="0">
      <selection activeCell="I16" sqref="I16"/>
    </sheetView>
  </sheetViews>
  <sheetFormatPr defaultRowHeight="15" x14ac:dyDescent="0.25"/>
  <cols>
    <col min="1" max="1" width="18.5703125" customWidth="1"/>
    <col min="2" max="2" width="25.85546875" customWidth="1"/>
    <col min="4" max="4" width="18.7109375" customWidth="1"/>
    <col min="6" max="6" width="18.7109375" customWidth="1"/>
    <col min="7" max="7" width="25.7109375" customWidth="1"/>
    <col min="9" max="9" width="18.7109375" customWidth="1"/>
  </cols>
  <sheetData>
    <row r="1" spans="1:9" ht="21" x14ac:dyDescent="0.35">
      <c r="A1" s="506" t="s">
        <v>85</v>
      </c>
      <c r="B1" s="507"/>
      <c r="C1" s="507"/>
      <c r="D1" s="507"/>
      <c r="E1" s="507"/>
      <c r="F1" s="507"/>
      <c r="G1" s="507"/>
      <c r="H1" s="507"/>
      <c r="I1" s="507"/>
    </row>
    <row r="2" spans="1:9" ht="23.25" x14ac:dyDescent="0.35">
      <c r="A2" s="56"/>
      <c r="B2" s="57"/>
      <c r="C2" s="57"/>
      <c r="D2" s="57"/>
      <c r="E2" s="57"/>
      <c r="F2" s="57"/>
      <c r="G2" s="57"/>
      <c r="H2" s="57"/>
      <c r="I2" s="58"/>
    </row>
    <row r="3" spans="1:9" ht="15.75" x14ac:dyDescent="0.25">
      <c r="A3" s="508" t="s">
        <v>567</v>
      </c>
      <c r="B3" s="509"/>
      <c r="C3" s="509"/>
      <c r="D3" s="509"/>
      <c r="E3" s="509"/>
      <c r="F3" s="509"/>
      <c r="G3" s="509"/>
      <c r="H3" s="509"/>
      <c r="I3" s="509"/>
    </row>
    <row r="4" spans="1:9" ht="15.75" x14ac:dyDescent="0.25">
      <c r="A4" s="27" t="s">
        <v>33</v>
      </c>
      <c r="B4" s="27" t="s">
        <v>34</v>
      </c>
      <c r="C4" s="27" t="s">
        <v>35</v>
      </c>
      <c r="D4" s="27" t="s">
        <v>36</v>
      </c>
      <c r="E4" s="28"/>
      <c r="F4" s="27" t="s">
        <v>33</v>
      </c>
      <c r="G4" s="27"/>
      <c r="H4" s="27" t="s">
        <v>35</v>
      </c>
      <c r="I4" s="27" t="s">
        <v>36</v>
      </c>
    </row>
    <row r="5" spans="1:9" ht="15.75" x14ac:dyDescent="0.25">
      <c r="A5" s="27">
        <v>1003</v>
      </c>
      <c r="B5" s="27" t="s">
        <v>37</v>
      </c>
      <c r="C5" s="27" t="s">
        <v>38</v>
      </c>
      <c r="D5" s="29">
        <v>560</v>
      </c>
      <c r="E5" s="28"/>
      <c r="F5" s="27">
        <v>901</v>
      </c>
      <c r="G5" s="27" t="s">
        <v>68</v>
      </c>
      <c r="H5" s="27" t="s">
        <v>38</v>
      </c>
      <c r="I5" s="29">
        <v>746</v>
      </c>
    </row>
    <row r="6" spans="1:9" ht="15.75" x14ac:dyDescent="0.25">
      <c r="A6" s="27">
        <v>10</v>
      </c>
      <c r="B6" s="27"/>
      <c r="C6" s="27" t="s">
        <v>38</v>
      </c>
      <c r="D6" s="29">
        <v>746</v>
      </c>
      <c r="E6" s="28"/>
      <c r="F6" s="27">
        <v>9601</v>
      </c>
      <c r="G6" s="27" t="s">
        <v>39</v>
      </c>
      <c r="H6" s="27" t="s">
        <v>38</v>
      </c>
      <c r="I6" s="29">
        <v>746</v>
      </c>
    </row>
    <row r="7" spans="1:9" ht="15.75" x14ac:dyDescent="0.25">
      <c r="A7" s="27">
        <v>4020</v>
      </c>
      <c r="B7" s="27" t="s">
        <v>40</v>
      </c>
      <c r="C7" s="27" t="s">
        <v>38</v>
      </c>
      <c r="D7" s="29">
        <v>746</v>
      </c>
      <c r="E7" s="28"/>
      <c r="F7" s="27">
        <v>50</v>
      </c>
      <c r="G7" s="27" t="s">
        <v>41</v>
      </c>
      <c r="H7" s="27" t="s">
        <v>38</v>
      </c>
      <c r="I7" s="29">
        <v>746</v>
      </c>
    </row>
    <row r="8" spans="1:9" ht="15.75" x14ac:dyDescent="0.25">
      <c r="A8" s="27">
        <v>4197</v>
      </c>
      <c r="B8" s="27" t="s">
        <v>42</v>
      </c>
      <c r="C8" s="27" t="s">
        <v>38</v>
      </c>
      <c r="D8" s="29">
        <v>746</v>
      </c>
      <c r="E8" s="28"/>
      <c r="F8" s="27">
        <v>981</v>
      </c>
      <c r="G8" s="27" t="s">
        <v>86</v>
      </c>
      <c r="H8" s="27" t="s">
        <v>38</v>
      </c>
      <c r="I8" s="29">
        <v>746</v>
      </c>
    </row>
    <row r="9" spans="1:9" ht="15.75" x14ac:dyDescent="0.25">
      <c r="A9" s="27">
        <v>4620</v>
      </c>
      <c r="B9" s="27" t="s">
        <v>43</v>
      </c>
      <c r="C9" s="27" t="s">
        <v>38</v>
      </c>
      <c r="D9" s="29">
        <v>746</v>
      </c>
      <c r="E9" s="28"/>
      <c r="F9" s="27">
        <v>199</v>
      </c>
      <c r="G9" s="27" t="s">
        <v>44</v>
      </c>
      <c r="H9" s="27" t="s">
        <v>38</v>
      </c>
      <c r="I9" s="29">
        <v>746</v>
      </c>
    </row>
    <row r="10" spans="1:9" ht="15.75" x14ac:dyDescent="0.25">
      <c r="A10" s="27">
        <v>3001</v>
      </c>
      <c r="B10" s="27" t="s">
        <v>45</v>
      </c>
      <c r="C10" s="27" t="s">
        <v>38</v>
      </c>
      <c r="D10" s="29">
        <v>746</v>
      </c>
      <c r="E10" s="28"/>
      <c r="F10" s="27">
        <v>309</v>
      </c>
      <c r="G10" s="27" t="s">
        <v>46</v>
      </c>
      <c r="H10" s="27" t="s">
        <v>38</v>
      </c>
      <c r="I10" s="29">
        <v>746</v>
      </c>
    </row>
    <row r="11" spans="1:9" ht="15.75" x14ac:dyDescent="0.25">
      <c r="A11" s="27">
        <v>237</v>
      </c>
      <c r="B11" s="27" t="s">
        <v>87</v>
      </c>
      <c r="C11" s="27" t="s">
        <v>38</v>
      </c>
      <c r="D11" s="29">
        <v>746</v>
      </c>
      <c r="E11" s="28"/>
      <c r="F11" s="27">
        <v>518</v>
      </c>
      <c r="G11" s="27" t="s">
        <v>47</v>
      </c>
      <c r="H11" s="27" t="s">
        <v>38</v>
      </c>
      <c r="I11" s="29">
        <v>746</v>
      </c>
    </row>
    <row r="12" spans="1:9" ht="15.75" x14ac:dyDescent="0.25">
      <c r="A12" s="27">
        <v>502</v>
      </c>
      <c r="B12" s="27"/>
      <c r="C12" s="27" t="s">
        <v>38</v>
      </c>
      <c r="D12" s="29">
        <v>746</v>
      </c>
      <c r="E12" s="28"/>
      <c r="F12" s="27">
        <v>200</v>
      </c>
      <c r="G12" s="27" t="s">
        <v>88</v>
      </c>
      <c r="H12" s="27" t="s">
        <v>38</v>
      </c>
      <c r="I12" s="29">
        <v>746</v>
      </c>
    </row>
    <row r="13" spans="1:9" ht="15.75" x14ac:dyDescent="0.25">
      <c r="A13" s="27">
        <v>947</v>
      </c>
      <c r="B13" s="27"/>
      <c r="C13" s="27" t="s">
        <v>38</v>
      </c>
      <c r="D13" s="29">
        <v>746</v>
      </c>
      <c r="E13" s="28"/>
      <c r="F13" s="27">
        <v>571</v>
      </c>
      <c r="G13" s="27"/>
      <c r="H13" s="27" t="s">
        <v>38</v>
      </c>
      <c r="I13" s="29">
        <v>746</v>
      </c>
    </row>
    <row r="14" spans="1:9" ht="15.75" x14ac:dyDescent="0.25">
      <c r="A14" s="27">
        <v>2008</v>
      </c>
      <c r="B14" s="27" t="s">
        <v>48</v>
      </c>
      <c r="C14" s="27" t="s">
        <v>38</v>
      </c>
      <c r="D14" s="29">
        <v>746</v>
      </c>
      <c r="E14" s="28"/>
      <c r="F14" s="27">
        <v>117</v>
      </c>
      <c r="G14" s="27"/>
      <c r="H14" s="27" t="s">
        <v>38</v>
      </c>
      <c r="I14" s="29">
        <v>746</v>
      </c>
    </row>
    <row r="15" spans="1:9" ht="15.75" x14ac:dyDescent="0.25">
      <c r="A15" s="27">
        <v>490</v>
      </c>
      <c r="B15" s="27"/>
      <c r="C15" s="27" t="s">
        <v>38</v>
      </c>
      <c r="D15" s="29">
        <v>746</v>
      </c>
      <c r="E15" s="28"/>
      <c r="F15" s="27">
        <v>165</v>
      </c>
      <c r="G15" s="27"/>
      <c r="H15" s="27" t="s">
        <v>38</v>
      </c>
      <c r="I15" s="29">
        <v>746</v>
      </c>
    </row>
    <row r="16" spans="1:9" ht="15.75" x14ac:dyDescent="0.25">
      <c r="A16" s="27">
        <v>2001</v>
      </c>
      <c r="B16" s="27" t="s">
        <v>49</v>
      </c>
      <c r="C16" s="27" t="s">
        <v>38</v>
      </c>
      <c r="D16" s="29">
        <v>746</v>
      </c>
      <c r="E16" s="28"/>
      <c r="F16" s="27">
        <v>2303</v>
      </c>
      <c r="G16" s="27" t="s">
        <v>89</v>
      </c>
      <c r="H16" s="27" t="s">
        <v>38</v>
      </c>
      <c r="I16" s="29">
        <v>767</v>
      </c>
    </row>
    <row r="17" spans="1:9" ht="15.75" x14ac:dyDescent="0.25">
      <c r="A17" s="27">
        <v>7030</v>
      </c>
      <c r="B17" s="27" t="s">
        <v>50</v>
      </c>
      <c r="C17" s="27" t="s">
        <v>38</v>
      </c>
      <c r="D17" s="29">
        <v>746</v>
      </c>
      <c r="E17" s="28"/>
      <c r="F17" s="27">
        <v>2311</v>
      </c>
      <c r="G17" s="27"/>
      <c r="H17" s="27" t="s">
        <v>38</v>
      </c>
      <c r="I17" s="29">
        <v>767</v>
      </c>
    </row>
    <row r="18" spans="1:9" ht="15.75" x14ac:dyDescent="0.25">
      <c r="A18" s="27">
        <v>7144</v>
      </c>
      <c r="B18" s="27"/>
      <c r="C18" s="27" t="s">
        <v>38</v>
      </c>
      <c r="D18" s="29">
        <v>746</v>
      </c>
      <c r="E18" s="28"/>
      <c r="F18" s="27" t="s">
        <v>51</v>
      </c>
      <c r="G18" s="27" t="s">
        <v>37</v>
      </c>
      <c r="H18" s="27" t="s">
        <v>38</v>
      </c>
      <c r="I18" s="29">
        <v>835</v>
      </c>
    </row>
    <row r="19" spans="1:9" ht="15.75" x14ac:dyDescent="0.25">
      <c r="A19" s="27">
        <v>6008</v>
      </c>
      <c r="B19" s="27" t="s">
        <v>90</v>
      </c>
      <c r="C19" s="27" t="s">
        <v>38</v>
      </c>
      <c r="D19" s="29">
        <v>746</v>
      </c>
      <c r="E19" s="28"/>
      <c r="F19" s="27" t="s">
        <v>52</v>
      </c>
      <c r="G19" s="27"/>
      <c r="H19" s="27" t="s">
        <v>38</v>
      </c>
      <c r="I19" s="29">
        <v>835</v>
      </c>
    </row>
    <row r="20" spans="1:9" ht="15.75" x14ac:dyDescent="0.25">
      <c r="A20" s="27">
        <v>565</v>
      </c>
      <c r="B20" s="27"/>
      <c r="C20" s="27" t="s">
        <v>38</v>
      </c>
      <c r="D20" s="29">
        <v>746</v>
      </c>
      <c r="E20" s="28"/>
      <c r="F20" s="27" t="s">
        <v>54</v>
      </c>
      <c r="G20" s="27" t="s">
        <v>91</v>
      </c>
      <c r="H20" s="27" t="s">
        <v>38</v>
      </c>
      <c r="I20" s="29">
        <v>861</v>
      </c>
    </row>
    <row r="21" spans="1:9" ht="15.75" x14ac:dyDescent="0.25">
      <c r="A21" s="27">
        <v>604</v>
      </c>
      <c r="B21" s="27" t="s">
        <v>53</v>
      </c>
      <c r="C21" s="27" t="s">
        <v>38</v>
      </c>
      <c r="D21" s="29">
        <v>746</v>
      </c>
      <c r="E21" s="28"/>
      <c r="F21" s="27">
        <v>2307</v>
      </c>
      <c r="G21" s="27"/>
      <c r="H21" s="27" t="s">
        <v>38</v>
      </c>
      <c r="I21" s="29">
        <v>861</v>
      </c>
    </row>
    <row r="22" spans="1:9" ht="15.75" x14ac:dyDescent="0.25">
      <c r="A22" s="27"/>
      <c r="B22" s="27"/>
      <c r="C22" s="27"/>
      <c r="D22" s="29"/>
      <c r="E22" s="28"/>
      <c r="F22" s="27">
        <v>250048</v>
      </c>
      <c r="G22" s="27" t="s">
        <v>210</v>
      </c>
      <c r="H22" s="27" t="s">
        <v>38</v>
      </c>
      <c r="I22" s="29">
        <v>861</v>
      </c>
    </row>
    <row r="23" spans="1:9" ht="15.75" x14ac:dyDescent="0.25">
      <c r="A23" s="27">
        <v>491</v>
      </c>
      <c r="B23" s="27"/>
      <c r="C23" s="27" t="s">
        <v>38</v>
      </c>
      <c r="D23" s="29">
        <v>746</v>
      </c>
      <c r="E23" s="28"/>
      <c r="F23" s="27" t="s">
        <v>57</v>
      </c>
      <c r="G23" s="27"/>
      <c r="H23" s="27" t="s">
        <v>38</v>
      </c>
      <c r="I23" s="29">
        <v>1125</v>
      </c>
    </row>
    <row r="24" spans="1:9" ht="15.75" x14ac:dyDescent="0.25">
      <c r="A24" s="27">
        <v>776</v>
      </c>
      <c r="B24" s="27"/>
      <c r="C24" s="27" t="s">
        <v>38</v>
      </c>
      <c r="D24" s="29">
        <v>746</v>
      </c>
      <c r="E24" s="28"/>
      <c r="F24" s="27" t="s">
        <v>55</v>
      </c>
      <c r="G24" s="27"/>
      <c r="H24" s="27" t="s">
        <v>38</v>
      </c>
      <c r="I24" s="29">
        <v>1125</v>
      </c>
    </row>
    <row r="25" spans="1:9" ht="15.75" x14ac:dyDescent="0.25">
      <c r="A25" s="27">
        <v>6002</v>
      </c>
      <c r="B25" s="27" t="s">
        <v>56</v>
      </c>
      <c r="C25" s="27" t="s">
        <v>38</v>
      </c>
      <c r="D25" s="29">
        <v>746</v>
      </c>
      <c r="E25" s="28"/>
      <c r="F25" s="27" t="s">
        <v>58</v>
      </c>
      <c r="G25" s="27"/>
      <c r="H25" s="27" t="s">
        <v>38</v>
      </c>
      <c r="I25" s="29">
        <v>1190</v>
      </c>
    </row>
    <row r="26" spans="1:9" ht="15.75" x14ac:dyDescent="0.25">
      <c r="A26" s="27">
        <v>6011</v>
      </c>
      <c r="B26" s="27"/>
      <c r="C26" s="27" t="s">
        <v>38</v>
      </c>
      <c r="D26" s="29">
        <v>746</v>
      </c>
      <c r="E26" s="28"/>
      <c r="F26" s="27" t="s">
        <v>59</v>
      </c>
      <c r="G26" s="27"/>
      <c r="H26" s="27" t="s">
        <v>38</v>
      </c>
      <c r="I26" s="29">
        <v>1190</v>
      </c>
    </row>
    <row r="27" spans="1:9" ht="15.75" x14ac:dyDescent="0.25">
      <c r="A27" s="27">
        <v>303</v>
      </c>
      <c r="B27" s="27" t="s">
        <v>60</v>
      </c>
      <c r="C27" s="27" t="s">
        <v>38</v>
      </c>
      <c r="D27" s="29">
        <v>746</v>
      </c>
      <c r="E27" s="28"/>
      <c r="F27" s="27" t="s">
        <v>61</v>
      </c>
      <c r="G27" s="27"/>
      <c r="H27" s="27" t="s">
        <v>38</v>
      </c>
      <c r="I27" s="29">
        <v>1190</v>
      </c>
    </row>
    <row r="28" spans="1:9" ht="15.75" x14ac:dyDescent="0.25">
      <c r="A28" s="27">
        <v>5032</v>
      </c>
      <c r="B28" s="27"/>
      <c r="C28" s="27" t="s">
        <v>38</v>
      </c>
      <c r="D28" s="29">
        <v>746</v>
      </c>
      <c r="E28" s="28"/>
      <c r="F28" s="27">
        <v>6040006</v>
      </c>
      <c r="G28" s="27" t="s">
        <v>69</v>
      </c>
      <c r="H28" s="27" t="s">
        <v>38</v>
      </c>
      <c r="I28" s="29">
        <v>1335</v>
      </c>
    </row>
    <row r="29" spans="1:9" ht="15.75" x14ac:dyDescent="0.25">
      <c r="A29" s="27">
        <v>7162</v>
      </c>
      <c r="B29" s="27"/>
      <c r="C29" s="27" t="s">
        <v>38</v>
      </c>
      <c r="D29" s="29">
        <v>746</v>
      </c>
      <c r="E29" s="28"/>
      <c r="F29" s="27">
        <v>6040008</v>
      </c>
      <c r="G29" s="27" t="s">
        <v>69</v>
      </c>
      <c r="H29" s="27" t="s">
        <v>38</v>
      </c>
      <c r="I29" s="29">
        <v>1335</v>
      </c>
    </row>
    <row r="30" spans="1:9" ht="15.75" x14ac:dyDescent="0.25">
      <c r="A30" s="27">
        <v>834</v>
      </c>
      <c r="B30" s="27" t="s">
        <v>63</v>
      </c>
      <c r="C30" s="27" t="s">
        <v>38</v>
      </c>
      <c r="D30" s="29">
        <v>746</v>
      </c>
      <c r="E30" s="28"/>
      <c r="F30" s="27">
        <v>6040010</v>
      </c>
      <c r="G30" s="27" t="s">
        <v>69</v>
      </c>
      <c r="H30" s="27" t="s">
        <v>38</v>
      </c>
      <c r="I30" s="29">
        <v>1335</v>
      </c>
    </row>
    <row r="31" spans="1:9" ht="15.75" x14ac:dyDescent="0.25">
      <c r="A31" s="27">
        <v>8020</v>
      </c>
      <c r="B31" s="27" t="s">
        <v>65</v>
      </c>
      <c r="C31" s="27" t="s">
        <v>38</v>
      </c>
      <c r="D31" s="29">
        <v>746</v>
      </c>
      <c r="E31" s="28"/>
      <c r="F31" s="27">
        <v>6040015</v>
      </c>
      <c r="G31" s="27" t="s">
        <v>69</v>
      </c>
      <c r="H31" s="27" t="s">
        <v>38</v>
      </c>
      <c r="I31" s="29">
        <v>1335</v>
      </c>
    </row>
    <row r="32" spans="1:9" ht="15.75" x14ac:dyDescent="0.25">
      <c r="A32" s="27">
        <v>168</v>
      </c>
      <c r="B32" s="27" t="s">
        <v>91</v>
      </c>
      <c r="C32" s="27" t="s">
        <v>38</v>
      </c>
      <c r="D32" s="29">
        <v>746</v>
      </c>
      <c r="E32" s="28"/>
      <c r="F32" s="27">
        <v>6060003</v>
      </c>
      <c r="G32" s="27" t="s">
        <v>69</v>
      </c>
      <c r="H32" s="27" t="s">
        <v>38</v>
      </c>
      <c r="I32" s="29">
        <v>1335</v>
      </c>
    </row>
    <row r="34" spans="1:9" x14ac:dyDescent="0.25">
      <c r="A34" s="30" t="s">
        <v>70</v>
      </c>
      <c r="B34" s="30"/>
      <c r="C34" s="30"/>
      <c r="D34" s="30"/>
      <c r="E34" s="30"/>
      <c r="F34" s="30"/>
      <c r="G34" s="30"/>
      <c r="H34" s="30"/>
      <c r="I34" s="30"/>
    </row>
    <row r="35" spans="1:9" x14ac:dyDescent="0.25">
      <c r="A35" s="30" t="s">
        <v>71</v>
      </c>
      <c r="B35" s="31"/>
      <c r="C35" s="31"/>
      <c r="D35" s="31"/>
      <c r="E35" s="31"/>
      <c r="F35" s="31"/>
      <c r="G35" s="31"/>
      <c r="H35" s="31"/>
      <c r="I35" s="31"/>
    </row>
    <row r="36" spans="1:9" x14ac:dyDescent="0.25">
      <c r="A36" s="30" t="s">
        <v>72</v>
      </c>
      <c r="B36" s="31"/>
      <c r="C36" s="31"/>
      <c r="D36" s="31"/>
      <c r="E36" s="31"/>
      <c r="F36" s="32"/>
      <c r="G36" s="510" t="s">
        <v>73</v>
      </c>
      <c r="H36" s="511"/>
      <c r="I36" s="512"/>
    </row>
    <row r="37" spans="1:9" x14ac:dyDescent="0.25">
      <c r="A37" s="33" t="s">
        <v>74</v>
      </c>
      <c r="B37" s="31"/>
      <c r="C37" s="31"/>
      <c r="D37" s="31"/>
      <c r="E37" s="31"/>
      <c r="F37" s="31"/>
      <c r="G37" s="34"/>
      <c r="H37" s="35" t="s">
        <v>75</v>
      </c>
      <c r="I37" s="35" t="s">
        <v>76</v>
      </c>
    </row>
    <row r="38" spans="1:9" x14ac:dyDescent="0.25">
      <c r="A38" s="33" t="s">
        <v>96</v>
      </c>
      <c r="E38" s="36"/>
      <c r="G38" s="37" t="s">
        <v>77</v>
      </c>
      <c r="H38" s="38">
        <v>0.35</v>
      </c>
      <c r="I38" s="38">
        <v>2</v>
      </c>
    </row>
    <row r="39" spans="1:9" x14ac:dyDescent="0.25">
      <c r="A39" s="33" t="s">
        <v>97</v>
      </c>
      <c r="B39" s="39"/>
      <c r="C39" s="39"/>
      <c r="D39" s="36"/>
      <c r="E39" s="40"/>
      <c r="F39" s="40"/>
      <c r="G39" s="37" t="s">
        <v>78</v>
      </c>
      <c r="H39" s="38">
        <v>0.3</v>
      </c>
      <c r="I39" s="38">
        <v>2.2999999999999998</v>
      </c>
    </row>
    <row r="40" spans="1:9" x14ac:dyDescent="0.25">
      <c r="A40" s="33" t="s">
        <v>98</v>
      </c>
      <c r="B40" s="41"/>
      <c r="C40" s="36"/>
      <c r="D40" s="42"/>
      <c r="E40" s="42"/>
      <c r="F40" s="42"/>
      <c r="G40" s="37" t="s">
        <v>79</v>
      </c>
      <c r="H40" s="38" t="s">
        <v>80</v>
      </c>
      <c r="I40" s="38">
        <v>4</v>
      </c>
    </row>
    <row r="41" spans="1:9" x14ac:dyDescent="0.25">
      <c r="A41" s="45" t="s">
        <v>99</v>
      </c>
      <c r="B41" s="41"/>
      <c r="C41" s="36"/>
      <c r="D41" s="42"/>
      <c r="E41" s="42"/>
      <c r="F41" s="42"/>
      <c r="G41" s="43"/>
      <c r="H41" s="44"/>
      <c r="I41" s="44"/>
    </row>
    <row r="42" spans="1:9" x14ac:dyDescent="0.25">
      <c r="A42" s="30" t="s">
        <v>424</v>
      </c>
      <c r="B42" s="41"/>
      <c r="C42" s="36" t="s">
        <v>426</v>
      </c>
      <c r="D42" s="42"/>
      <c r="E42" s="42"/>
      <c r="F42" s="42"/>
      <c r="G42" s="43"/>
      <c r="H42" s="44"/>
      <c r="I42" s="44"/>
    </row>
    <row r="43" spans="1:9" x14ac:dyDescent="0.25">
      <c r="A43" s="30" t="s">
        <v>425</v>
      </c>
      <c r="B43" s="41"/>
      <c r="C43" s="36" t="s">
        <v>427</v>
      </c>
      <c r="D43" s="42"/>
      <c r="E43" s="42"/>
      <c r="F43" s="42"/>
      <c r="G43" s="43"/>
      <c r="H43" s="44"/>
      <c r="I43" s="44"/>
    </row>
    <row r="44" spans="1:9" x14ac:dyDescent="0.25">
      <c r="A44" s="45" t="s">
        <v>92</v>
      </c>
      <c r="B44" s="46"/>
      <c r="C44" s="36"/>
      <c r="D44" s="42"/>
      <c r="E44" s="42"/>
      <c r="F44" s="42"/>
    </row>
    <row r="45" spans="1:9" x14ac:dyDescent="0.25">
      <c r="A45" s="45" t="s">
        <v>395</v>
      </c>
      <c r="B45" s="46"/>
      <c r="C45" s="36"/>
      <c r="D45" s="42"/>
      <c r="E45" s="42"/>
      <c r="F45" s="42"/>
    </row>
    <row r="46" spans="1:9" x14ac:dyDescent="0.25">
      <c r="A46" s="361" t="s">
        <v>396</v>
      </c>
      <c r="B46" s="362"/>
      <c r="C46" s="36"/>
      <c r="D46" s="42"/>
      <c r="E46" s="42"/>
      <c r="F46" s="42"/>
    </row>
    <row r="47" spans="1:9" x14ac:dyDescent="0.25">
      <c r="A47" s="361" t="s">
        <v>397</v>
      </c>
      <c r="B47" s="362"/>
      <c r="C47" s="36"/>
      <c r="I47" s="47"/>
    </row>
    <row r="48" spans="1:9" ht="15.75" x14ac:dyDescent="0.25">
      <c r="A48" s="363" t="s">
        <v>398</v>
      </c>
      <c r="B48" s="23"/>
      <c r="C48" s="11"/>
    </row>
    <row r="50" spans="1:8" x14ac:dyDescent="0.25">
      <c r="A50" s="513" t="s">
        <v>81</v>
      </c>
      <c r="B50" s="513"/>
      <c r="C50" s="513"/>
      <c r="D50" s="513"/>
      <c r="E50" s="513"/>
      <c r="F50" s="513"/>
      <c r="G50" s="513"/>
      <c r="H50" s="513"/>
    </row>
  </sheetData>
  <mergeCells count="4">
    <mergeCell ref="A1:I1"/>
    <mergeCell ref="A3:I3"/>
    <mergeCell ref="G36:I36"/>
    <mergeCell ref="A50:H50"/>
  </mergeCells>
  <pageMargins left="0.7" right="0.7" top="0.75" bottom="0.75" header="0.3" footer="0.3"/>
  <pageSetup paperSize="9" scale="7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24"/>
  <sheetViews>
    <sheetView topLeftCell="A103" zoomScale="90" zoomScaleNormal="90" workbookViewId="0">
      <selection activeCell="J114" sqref="J114"/>
    </sheetView>
  </sheetViews>
  <sheetFormatPr defaultRowHeight="15" x14ac:dyDescent="0.25"/>
  <cols>
    <col min="1" max="1" width="3.7109375" customWidth="1"/>
    <col min="2" max="2" width="37" customWidth="1"/>
    <col min="3" max="3" width="11.5703125" customWidth="1"/>
  </cols>
  <sheetData>
    <row r="1" spans="1:33" ht="18" x14ac:dyDescent="0.25">
      <c r="A1" s="518" t="s">
        <v>132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  <c r="U1" s="518"/>
      <c r="V1" s="518"/>
    </row>
    <row r="2" spans="1:33" ht="21" x14ac:dyDescent="0.35">
      <c r="Q2" s="506"/>
      <c r="R2" s="506"/>
    </row>
    <row r="3" spans="1:33" ht="16.5" thickBot="1" x14ac:dyDescent="0.3">
      <c r="B3" s="665" t="s">
        <v>409</v>
      </c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</row>
    <row r="4" spans="1:33" ht="25.5" customHeight="1" thickBot="1" x14ac:dyDescent="0.3">
      <c r="A4" s="571"/>
      <c r="B4" s="523" t="s">
        <v>1</v>
      </c>
      <c r="C4" s="666" t="s">
        <v>2</v>
      </c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  <c r="R4" s="655"/>
      <c r="S4" s="655"/>
      <c r="T4" s="655"/>
      <c r="U4" s="655"/>
      <c r="V4" s="655"/>
      <c r="W4" s="655"/>
      <c r="X4" s="655"/>
      <c r="Y4" s="655"/>
      <c r="Z4" s="655"/>
      <c r="AA4" s="655"/>
      <c r="AB4" s="655"/>
      <c r="AC4" s="655"/>
      <c r="AD4" s="656"/>
      <c r="AE4" s="595" t="s">
        <v>380</v>
      </c>
      <c r="AF4" s="596"/>
    </row>
    <row r="5" spans="1:33" ht="26.25" thickBot="1" x14ac:dyDescent="0.3">
      <c r="A5" s="572"/>
      <c r="B5" s="524"/>
      <c r="C5" s="272">
        <v>0.3</v>
      </c>
      <c r="D5" s="222">
        <v>0.4</v>
      </c>
      <c r="E5" s="222">
        <v>0.5</v>
      </c>
      <c r="F5" s="222">
        <v>0.6</v>
      </c>
      <c r="G5" s="222">
        <v>0.7</v>
      </c>
      <c r="H5" s="222">
        <v>0.8</v>
      </c>
      <c r="I5" s="222">
        <v>0.9</v>
      </c>
      <c r="J5" s="222">
        <v>1</v>
      </c>
      <c r="K5" s="222">
        <v>1.1000000000000001</v>
      </c>
      <c r="L5" s="222">
        <v>1.2</v>
      </c>
      <c r="M5" s="222">
        <v>1.3</v>
      </c>
      <c r="N5" s="222">
        <v>1.4</v>
      </c>
      <c r="O5" s="222">
        <v>1.5</v>
      </c>
      <c r="P5" s="222">
        <v>1.6</v>
      </c>
      <c r="Q5" s="222">
        <v>1.7</v>
      </c>
      <c r="R5" s="222">
        <v>1.8</v>
      </c>
      <c r="S5" s="222">
        <v>1.9</v>
      </c>
      <c r="T5" s="222">
        <v>2</v>
      </c>
      <c r="U5" s="222">
        <v>2.1</v>
      </c>
      <c r="V5" s="222">
        <v>2.2000000000000002</v>
      </c>
      <c r="W5" s="222">
        <v>2.2999999999999998</v>
      </c>
      <c r="X5" s="222">
        <v>2.4</v>
      </c>
      <c r="Y5" s="223">
        <v>2.5</v>
      </c>
      <c r="Z5" s="223">
        <v>2.6</v>
      </c>
      <c r="AA5" s="223">
        <v>2.7</v>
      </c>
      <c r="AB5" s="223">
        <v>2.8</v>
      </c>
      <c r="AC5" s="223">
        <v>2.9</v>
      </c>
      <c r="AD5" s="223">
        <v>3</v>
      </c>
      <c r="AE5" s="265" t="s">
        <v>296</v>
      </c>
      <c r="AF5" s="258" t="s">
        <v>381</v>
      </c>
      <c r="AG5" s="371"/>
    </row>
    <row r="6" spans="1:33" ht="16.5" thickBot="1" x14ac:dyDescent="0.3">
      <c r="A6" s="259">
        <v>0</v>
      </c>
      <c r="B6" s="248" t="s">
        <v>376</v>
      </c>
      <c r="C6" s="276">
        <f>J6*0.3</f>
        <v>950.69999999999993</v>
      </c>
      <c r="D6" s="276">
        <f>J6*0.4</f>
        <v>1267.6000000000001</v>
      </c>
      <c r="E6" s="276">
        <f>J6*0.5</f>
        <v>1584.5</v>
      </c>
      <c r="F6" s="276">
        <f>J6*0.6</f>
        <v>1901.3999999999999</v>
      </c>
      <c r="G6" s="276">
        <f>J6*0.7</f>
        <v>2218.2999999999997</v>
      </c>
      <c r="H6" s="276">
        <f>J6*0.8</f>
        <v>2535.2000000000003</v>
      </c>
      <c r="I6" s="276">
        <v>1529</v>
      </c>
      <c r="J6" s="222">
        <v>3169</v>
      </c>
      <c r="K6" s="276">
        <f>J6*1.1</f>
        <v>3485.9</v>
      </c>
      <c r="L6" s="276">
        <f>J6*1.2</f>
        <v>3802.7999999999997</v>
      </c>
      <c r="M6" s="276">
        <f>J6*1.3</f>
        <v>4119.7</v>
      </c>
      <c r="N6" s="276">
        <f>J6*1.4</f>
        <v>4436.5999999999995</v>
      </c>
      <c r="O6" s="276">
        <f>J6*1.5</f>
        <v>4753.5</v>
      </c>
      <c r="P6" s="276">
        <f>J6*1.6</f>
        <v>5070.4000000000005</v>
      </c>
      <c r="Q6" s="276">
        <f>J6*1.7</f>
        <v>5387.3</v>
      </c>
      <c r="R6" s="276">
        <f>J6*1.8</f>
        <v>5704.2</v>
      </c>
      <c r="S6" s="276">
        <f>J6*1.9</f>
        <v>6021.0999999999995</v>
      </c>
      <c r="T6" s="276">
        <f>J6*2</f>
        <v>6338</v>
      </c>
      <c r="U6" s="276">
        <f>J6*2.1</f>
        <v>6654.9000000000005</v>
      </c>
      <c r="V6" s="276">
        <f>J6*2.2</f>
        <v>6971.8</v>
      </c>
      <c r="W6" s="276">
        <f>J6*2.3</f>
        <v>7288.7</v>
      </c>
      <c r="X6" s="276">
        <f>J6*2.4</f>
        <v>7605.5999999999995</v>
      </c>
      <c r="Y6" s="145">
        <f>J6*2.5</f>
        <v>7922.5</v>
      </c>
      <c r="Z6" s="145">
        <f t="shared" ref="Z6:AD21" si="0">K6*2.5</f>
        <v>8714.75</v>
      </c>
      <c r="AA6" s="145">
        <f t="shared" si="0"/>
        <v>9507</v>
      </c>
      <c r="AB6" s="145">
        <f t="shared" si="0"/>
        <v>10299.25</v>
      </c>
      <c r="AC6" s="145">
        <f t="shared" si="0"/>
        <v>11091.499999999998</v>
      </c>
      <c r="AD6" s="145">
        <f t="shared" si="0"/>
        <v>11883.75</v>
      </c>
      <c r="AE6" s="266" t="s">
        <v>352</v>
      </c>
      <c r="AF6" s="277" t="s">
        <v>353</v>
      </c>
    </row>
    <row r="7" spans="1:33" ht="15.75" x14ac:dyDescent="0.25">
      <c r="A7" s="561">
        <v>1</v>
      </c>
      <c r="B7" s="252" t="s">
        <v>179</v>
      </c>
      <c r="C7" s="126">
        <f t="shared" ref="C7:C113" si="1">J7*0.3</f>
        <v>1068.5999999999999</v>
      </c>
      <c r="D7" s="126">
        <f t="shared" ref="D7:D113" si="2">J7*0.4</f>
        <v>1424.8000000000002</v>
      </c>
      <c r="E7" s="126">
        <f t="shared" ref="E7:E113" si="3">J7*0.5</f>
        <v>1781</v>
      </c>
      <c r="F7" s="126">
        <f t="shared" ref="F7:F113" si="4">J7*0.6</f>
        <v>2137.1999999999998</v>
      </c>
      <c r="G7" s="126">
        <f t="shared" ref="G7:G113" si="5">J7*0.7</f>
        <v>2493.3999999999996</v>
      </c>
      <c r="H7" s="126">
        <f>J7*0.8</f>
        <v>2849.6000000000004</v>
      </c>
      <c r="I7" s="126">
        <f t="shared" ref="I7:I113" si="6">J7*0.9</f>
        <v>3205.8</v>
      </c>
      <c r="J7" s="500">
        <v>3562</v>
      </c>
      <c r="K7" s="126">
        <f t="shared" ref="K7:K113" si="7">J7*1.1</f>
        <v>3918.2000000000003</v>
      </c>
      <c r="L7" s="126">
        <f t="shared" ref="L7:L113" si="8">J7*1.2</f>
        <v>4274.3999999999996</v>
      </c>
      <c r="M7" s="126">
        <f t="shared" ref="M7:M113" si="9">J7*1.3</f>
        <v>4630.6000000000004</v>
      </c>
      <c r="N7" s="126">
        <f t="shared" ref="N7:N113" si="10">J7*1.4</f>
        <v>4986.7999999999993</v>
      </c>
      <c r="O7" s="126">
        <f t="shared" ref="O7:O113" si="11">J7*1.5</f>
        <v>5343</v>
      </c>
      <c r="P7" s="126">
        <f>J7*1.6</f>
        <v>5699.2000000000007</v>
      </c>
      <c r="Q7" s="126">
        <f>J7*1.7</f>
        <v>6055.4</v>
      </c>
      <c r="R7" s="126">
        <f>J7*1.8</f>
        <v>6411.6</v>
      </c>
      <c r="S7" s="126">
        <f t="shared" ref="S7:S77" si="12">J7*1.9</f>
        <v>6767.7999999999993</v>
      </c>
      <c r="T7" s="126">
        <f t="shared" ref="T7:T77" si="13">J7*2</f>
        <v>7124</v>
      </c>
      <c r="U7" s="126">
        <f t="shared" ref="U7:U77" si="14">J7*2.1</f>
        <v>7480.2000000000007</v>
      </c>
      <c r="V7" s="126">
        <f t="shared" ref="V7:V77" si="15">J7*2.2</f>
        <v>7836.4000000000005</v>
      </c>
      <c r="W7" s="126">
        <f t="shared" ref="W7:W77" si="16">J7*2.3</f>
        <v>8192.5999999999985</v>
      </c>
      <c r="X7" s="126">
        <f t="shared" ref="X7:X77" si="17">J7*2.4</f>
        <v>8548.7999999999993</v>
      </c>
      <c r="Y7" s="127">
        <f t="shared" ref="Y7:Y77" si="18">J7*2.5</f>
        <v>8905</v>
      </c>
      <c r="Z7" s="127">
        <f t="shared" si="0"/>
        <v>9795.5</v>
      </c>
      <c r="AA7" s="127">
        <f t="shared" si="0"/>
        <v>10686</v>
      </c>
      <c r="AB7" s="127">
        <f t="shared" si="0"/>
        <v>11576.5</v>
      </c>
      <c r="AC7" s="127">
        <f t="shared" si="0"/>
        <v>12466.999999999998</v>
      </c>
      <c r="AD7" s="127">
        <f t="shared" si="0"/>
        <v>13357.5</v>
      </c>
      <c r="AE7" s="267" t="s">
        <v>352</v>
      </c>
      <c r="AF7" s="261" t="s">
        <v>353</v>
      </c>
    </row>
    <row r="8" spans="1:33" ht="15.75" x14ac:dyDescent="0.25">
      <c r="A8" s="562"/>
      <c r="B8" s="250" t="s">
        <v>180</v>
      </c>
      <c r="C8" s="238">
        <f t="shared" si="1"/>
        <v>1068.5999999999999</v>
      </c>
      <c r="D8" s="238">
        <f t="shared" si="2"/>
        <v>1424.8000000000002</v>
      </c>
      <c r="E8" s="238">
        <f t="shared" si="3"/>
        <v>1781</v>
      </c>
      <c r="F8" s="238">
        <f t="shared" si="4"/>
        <v>2137.1999999999998</v>
      </c>
      <c r="G8" s="238">
        <f t="shared" si="5"/>
        <v>2493.3999999999996</v>
      </c>
      <c r="H8" s="238">
        <f t="shared" ref="H8:H103" si="19">J8*0.8</f>
        <v>2849.6000000000004</v>
      </c>
      <c r="I8" s="238">
        <f t="shared" si="6"/>
        <v>3205.8</v>
      </c>
      <c r="J8" s="500">
        <v>3562</v>
      </c>
      <c r="K8" s="238">
        <f t="shared" si="7"/>
        <v>3918.2000000000003</v>
      </c>
      <c r="L8" s="238">
        <f t="shared" si="8"/>
        <v>4274.3999999999996</v>
      </c>
      <c r="M8" s="238">
        <f t="shared" si="9"/>
        <v>4630.6000000000004</v>
      </c>
      <c r="N8" s="238">
        <f t="shared" si="10"/>
        <v>4986.7999999999993</v>
      </c>
      <c r="O8" s="238">
        <f t="shared" si="11"/>
        <v>5343</v>
      </c>
      <c r="P8" s="238">
        <f t="shared" ref="P8:P35" si="20">J8*1.6</f>
        <v>5699.2000000000007</v>
      </c>
      <c r="Q8" s="238">
        <f t="shared" ref="Q8:Q35" si="21">J8*1.7</f>
        <v>6055.4</v>
      </c>
      <c r="R8" s="238">
        <f t="shared" ref="R8:R35" si="22">J8*1.8</f>
        <v>6411.6</v>
      </c>
      <c r="S8" s="238">
        <f t="shared" si="12"/>
        <v>6767.7999999999993</v>
      </c>
      <c r="T8" s="238">
        <f t="shared" si="13"/>
        <v>7124</v>
      </c>
      <c r="U8" s="238">
        <f t="shared" si="14"/>
        <v>7480.2000000000007</v>
      </c>
      <c r="V8" s="238">
        <f t="shared" si="15"/>
        <v>7836.4000000000005</v>
      </c>
      <c r="W8" s="238">
        <f t="shared" si="16"/>
        <v>8192.5999999999985</v>
      </c>
      <c r="X8" s="238">
        <f t="shared" si="17"/>
        <v>8548.7999999999993</v>
      </c>
      <c r="Y8" s="254">
        <f t="shared" si="18"/>
        <v>8905</v>
      </c>
      <c r="Z8" s="254">
        <f t="shared" si="0"/>
        <v>9795.5</v>
      </c>
      <c r="AA8" s="254">
        <f t="shared" si="0"/>
        <v>10686</v>
      </c>
      <c r="AB8" s="254">
        <f t="shared" si="0"/>
        <v>11576.5</v>
      </c>
      <c r="AC8" s="254">
        <f t="shared" si="0"/>
        <v>12466.999999999998</v>
      </c>
      <c r="AD8" s="254">
        <f t="shared" si="0"/>
        <v>13357.5</v>
      </c>
      <c r="AE8" s="268" t="s">
        <v>352</v>
      </c>
      <c r="AF8" s="262" t="s">
        <v>353</v>
      </c>
    </row>
    <row r="9" spans="1:33" ht="15.75" x14ac:dyDescent="0.25">
      <c r="A9" s="562"/>
      <c r="B9" s="250" t="s">
        <v>139</v>
      </c>
      <c r="C9" s="238">
        <f t="shared" si="1"/>
        <v>1068.5999999999999</v>
      </c>
      <c r="D9" s="238">
        <f t="shared" si="2"/>
        <v>1424.8000000000002</v>
      </c>
      <c r="E9" s="238">
        <f t="shared" si="3"/>
        <v>1781</v>
      </c>
      <c r="F9" s="238">
        <f t="shared" si="4"/>
        <v>2137.1999999999998</v>
      </c>
      <c r="G9" s="238">
        <f t="shared" si="5"/>
        <v>2493.3999999999996</v>
      </c>
      <c r="H9" s="238">
        <f t="shared" si="19"/>
        <v>2849.6000000000004</v>
      </c>
      <c r="I9" s="238">
        <f t="shared" si="6"/>
        <v>3205.8</v>
      </c>
      <c r="J9" s="500">
        <v>3562</v>
      </c>
      <c r="K9" s="238">
        <f t="shared" si="7"/>
        <v>3918.2000000000003</v>
      </c>
      <c r="L9" s="238">
        <f t="shared" si="8"/>
        <v>4274.3999999999996</v>
      </c>
      <c r="M9" s="238">
        <f t="shared" si="9"/>
        <v>4630.6000000000004</v>
      </c>
      <c r="N9" s="238">
        <f t="shared" si="10"/>
        <v>4986.7999999999993</v>
      </c>
      <c r="O9" s="238">
        <f t="shared" si="11"/>
        <v>5343</v>
      </c>
      <c r="P9" s="238">
        <f t="shared" si="20"/>
        <v>5699.2000000000007</v>
      </c>
      <c r="Q9" s="238">
        <f t="shared" si="21"/>
        <v>6055.4</v>
      </c>
      <c r="R9" s="238">
        <f t="shared" si="22"/>
        <v>6411.6</v>
      </c>
      <c r="S9" s="238">
        <f t="shared" si="12"/>
        <v>6767.7999999999993</v>
      </c>
      <c r="T9" s="238">
        <f t="shared" si="13"/>
        <v>7124</v>
      </c>
      <c r="U9" s="238">
        <f t="shared" si="14"/>
        <v>7480.2000000000007</v>
      </c>
      <c r="V9" s="238">
        <f t="shared" si="15"/>
        <v>7836.4000000000005</v>
      </c>
      <c r="W9" s="238">
        <f t="shared" si="16"/>
        <v>8192.5999999999985</v>
      </c>
      <c r="X9" s="238">
        <f t="shared" si="17"/>
        <v>8548.7999999999993</v>
      </c>
      <c r="Y9" s="254">
        <f t="shared" si="18"/>
        <v>8905</v>
      </c>
      <c r="Z9" s="254">
        <f t="shared" si="0"/>
        <v>9795.5</v>
      </c>
      <c r="AA9" s="254">
        <f t="shared" si="0"/>
        <v>10686</v>
      </c>
      <c r="AB9" s="254">
        <f t="shared" si="0"/>
        <v>11576.5</v>
      </c>
      <c r="AC9" s="254">
        <f t="shared" si="0"/>
        <v>12466.999999999998</v>
      </c>
      <c r="AD9" s="254">
        <f t="shared" si="0"/>
        <v>13357.5</v>
      </c>
      <c r="AE9" s="268" t="s">
        <v>352</v>
      </c>
      <c r="AF9" s="262" t="s">
        <v>354</v>
      </c>
    </row>
    <row r="10" spans="1:33" ht="15.75" x14ac:dyDescent="0.25">
      <c r="A10" s="562"/>
      <c r="B10" s="250" t="s">
        <v>140</v>
      </c>
      <c r="C10" s="238">
        <f t="shared" si="1"/>
        <v>1068.5999999999999</v>
      </c>
      <c r="D10" s="238">
        <f t="shared" si="2"/>
        <v>1424.8000000000002</v>
      </c>
      <c r="E10" s="238">
        <f t="shared" si="3"/>
        <v>1781</v>
      </c>
      <c r="F10" s="238">
        <f t="shared" si="4"/>
        <v>2137.1999999999998</v>
      </c>
      <c r="G10" s="238">
        <f t="shared" si="5"/>
        <v>2493.3999999999996</v>
      </c>
      <c r="H10" s="238">
        <f t="shared" si="19"/>
        <v>2849.6000000000004</v>
      </c>
      <c r="I10" s="238">
        <f t="shared" si="6"/>
        <v>3205.8</v>
      </c>
      <c r="J10" s="500">
        <v>3562</v>
      </c>
      <c r="K10" s="238">
        <f t="shared" si="7"/>
        <v>3918.2000000000003</v>
      </c>
      <c r="L10" s="238">
        <f t="shared" si="8"/>
        <v>4274.3999999999996</v>
      </c>
      <c r="M10" s="238">
        <f t="shared" si="9"/>
        <v>4630.6000000000004</v>
      </c>
      <c r="N10" s="238">
        <f t="shared" si="10"/>
        <v>4986.7999999999993</v>
      </c>
      <c r="O10" s="238">
        <f t="shared" si="11"/>
        <v>5343</v>
      </c>
      <c r="P10" s="238">
        <f t="shared" si="20"/>
        <v>5699.2000000000007</v>
      </c>
      <c r="Q10" s="238">
        <f t="shared" si="21"/>
        <v>6055.4</v>
      </c>
      <c r="R10" s="238">
        <f t="shared" si="22"/>
        <v>6411.6</v>
      </c>
      <c r="S10" s="238">
        <f t="shared" si="12"/>
        <v>6767.7999999999993</v>
      </c>
      <c r="T10" s="238">
        <f t="shared" si="13"/>
        <v>7124</v>
      </c>
      <c r="U10" s="238">
        <f t="shared" si="14"/>
        <v>7480.2000000000007</v>
      </c>
      <c r="V10" s="238">
        <f t="shared" si="15"/>
        <v>7836.4000000000005</v>
      </c>
      <c r="W10" s="238">
        <f t="shared" si="16"/>
        <v>8192.5999999999985</v>
      </c>
      <c r="X10" s="238">
        <f t="shared" si="17"/>
        <v>8548.7999999999993</v>
      </c>
      <c r="Y10" s="254">
        <f t="shared" si="18"/>
        <v>8905</v>
      </c>
      <c r="Z10" s="254">
        <f t="shared" si="0"/>
        <v>9795.5</v>
      </c>
      <c r="AA10" s="254">
        <f t="shared" si="0"/>
        <v>10686</v>
      </c>
      <c r="AB10" s="254">
        <f t="shared" si="0"/>
        <v>11576.5</v>
      </c>
      <c r="AC10" s="254">
        <f t="shared" si="0"/>
        <v>12466.999999999998</v>
      </c>
      <c r="AD10" s="254">
        <f t="shared" si="0"/>
        <v>13357.5</v>
      </c>
      <c r="AE10" s="268" t="s">
        <v>352</v>
      </c>
      <c r="AF10" s="262" t="s">
        <v>353</v>
      </c>
    </row>
    <row r="11" spans="1:33" ht="15.75" x14ac:dyDescent="0.25">
      <c r="A11" s="562"/>
      <c r="B11" s="250" t="s">
        <v>181</v>
      </c>
      <c r="C11" s="238">
        <f t="shared" si="1"/>
        <v>1068.5999999999999</v>
      </c>
      <c r="D11" s="238">
        <f t="shared" si="2"/>
        <v>1424.8000000000002</v>
      </c>
      <c r="E11" s="238">
        <f t="shared" si="3"/>
        <v>1781</v>
      </c>
      <c r="F11" s="238">
        <f t="shared" si="4"/>
        <v>2137.1999999999998</v>
      </c>
      <c r="G11" s="238">
        <f t="shared" si="5"/>
        <v>2493.3999999999996</v>
      </c>
      <c r="H11" s="238">
        <f t="shared" si="19"/>
        <v>2849.6000000000004</v>
      </c>
      <c r="I11" s="238">
        <f t="shared" si="6"/>
        <v>3205.8</v>
      </c>
      <c r="J11" s="500">
        <v>3562</v>
      </c>
      <c r="K11" s="238">
        <f t="shared" si="7"/>
        <v>3918.2000000000003</v>
      </c>
      <c r="L11" s="238">
        <f t="shared" si="8"/>
        <v>4274.3999999999996</v>
      </c>
      <c r="M11" s="238">
        <f t="shared" si="9"/>
        <v>4630.6000000000004</v>
      </c>
      <c r="N11" s="238">
        <f t="shared" si="10"/>
        <v>4986.7999999999993</v>
      </c>
      <c r="O11" s="238">
        <f t="shared" si="11"/>
        <v>5343</v>
      </c>
      <c r="P11" s="238">
        <f t="shared" si="20"/>
        <v>5699.2000000000007</v>
      </c>
      <c r="Q11" s="238">
        <f t="shared" si="21"/>
        <v>6055.4</v>
      </c>
      <c r="R11" s="238">
        <f t="shared" si="22"/>
        <v>6411.6</v>
      </c>
      <c r="S11" s="238">
        <f t="shared" si="12"/>
        <v>6767.7999999999993</v>
      </c>
      <c r="T11" s="238">
        <f t="shared" si="13"/>
        <v>7124</v>
      </c>
      <c r="U11" s="238">
        <f t="shared" si="14"/>
        <v>7480.2000000000007</v>
      </c>
      <c r="V11" s="238">
        <f t="shared" si="15"/>
        <v>7836.4000000000005</v>
      </c>
      <c r="W11" s="238">
        <f t="shared" si="16"/>
        <v>8192.5999999999985</v>
      </c>
      <c r="X11" s="238">
        <f t="shared" si="17"/>
        <v>8548.7999999999993</v>
      </c>
      <c r="Y11" s="254">
        <f t="shared" si="18"/>
        <v>8905</v>
      </c>
      <c r="Z11" s="254">
        <f t="shared" si="0"/>
        <v>9795.5</v>
      </c>
      <c r="AA11" s="254">
        <f t="shared" si="0"/>
        <v>10686</v>
      </c>
      <c r="AB11" s="254">
        <f t="shared" si="0"/>
        <v>11576.5</v>
      </c>
      <c r="AC11" s="254">
        <f t="shared" si="0"/>
        <v>12466.999999999998</v>
      </c>
      <c r="AD11" s="254">
        <f t="shared" si="0"/>
        <v>13357.5</v>
      </c>
      <c r="AE11" s="268" t="s">
        <v>352</v>
      </c>
      <c r="AF11" s="262" t="s">
        <v>353</v>
      </c>
    </row>
    <row r="12" spans="1:33" ht="15.75" x14ac:dyDescent="0.25">
      <c r="A12" s="562"/>
      <c r="B12" s="250" t="s">
        <v>292</v>
      </c>
      <c r="C12" s="238">
        <f t="shared" si="1"/>
        <v>1068.5999999999999</v>
      </c>
      <c r="D12" s="238">
        <f t="shared" si="2"/>
        <v>1424.8000000000002</v>
      </c>
      <c r="E12" s="238">
        <f t="shared" si="3"/>
        <v>1781</v>
      </c>
      <c r="F12" s="238">
        <f t="shared" si="4"/>
        <v>2137.1999999999998</v>
      </c>
      <c r="G12" s="238">
        <f t="shared" si="5"/>
        <v>2493.3999999999996</v>
      </c>
      <c r="H12" s="238">
        <f t="shared" si="19"/>
        <v>2849.6000000000004</v>
      </c>
      <c r="I12" s="238">
        <f t="shared" si="6"/>
        <v>3205.8</v>
      </c>
      <c r="J12" s="500">
        <v>3562</v>
      </c>
      <c r="K12" s="238">
        <f t="shared" si="7"/>
        <v>3918.2000000000003</v>
      </c>
      <c r="L12" s="238">
        <f t="shared" si="8"/>
        <v>4274.3999999999996</v>
      </c>
      <c r="M12" s="238">
        <f t="shared" si="9"/>
        <v>4630.6000000000004</v>
      </c>
      <c r="N12" s="238">
        <f t="shared" si="10"/>
        <v>4986.7999999999993</v>
      </c>
      <c r="O12" s="238">
        <f t="shared" si="11"/>
        <v>5343</v>
      </c>
      <c r="P12" s="238">
        <f t="shared" si="20"/>
        <v>5699.2000000000007</v>
      </c>
      <c r="Q12" s="238">
        <f t="shared" si="21"/>
        <v>6055.4</v>
      </c>
      <c r="R12" s="238">
        <f t="shared" si="22"/>
        <v>6411.6</v>
      </c>
      <c r="S12" s="238">
        <f t="shared" si="12"/>
        <v>6767.7999999999993</v>
      </c>
      <c r="T12" s="238">
        <f t="shared" si="13"/>
        <v>7124</v>
      </c>
      <c r="U12" s="238">
        <f t="shared" si="14"/>
        <v>7480.2000000000007</v>
      </c>
      <c r="V12" s="238">
        <f t="shared" si="15"/>
        <v>7836.4000000000005</v>
      </c>
      <c r="W12" s="238">
        <f t="shared" si="16"/>
        <v>8192.5999999999985</v>
      </c>
      <c r="X12" s="238">
        <f t="shared" si="17"/>
        <v>8548.7999999999993</v>
      </c>
      <c r="Y12" s="254">
        <f t="shared" si="18"/>
        <v>8905</v>
      </c>
      <c r="Z12" s="254">
        <f t="shared" si="0"/>
        <v>9795.5</v>
      </c>
      <c r="AA12" s="254">
        <f t="shared" si="0"/>
        <v>10686</v>
      </c>
      <c r="AB12" s="254">
        <f t="shared" si="0"/>
        <v>11576.5</v>
      </c>
      <c r="AC12" s="254">
        <f t="shared" si="0"/>
        <v>12466.999999999998</v>
      </c>
      <c r="AD12" s="254">
        <f t="shared" si="0"/>
        <v>13357.5</v>
      </c>
      <c r="AE12" s="268" t="s">
        <v>352</v>
      </c>
      <c r="AF12" s="262" t="s">
        <v>353</v>
      </c>
    </row>
    <row r="13" spans="1:33" ht="15.75" x14ac:dyDescent="0.25">
      <c r="A13" s="562"/>
      <c r="B13" s="250" t="s">
        <v>182</v>
      </c>
      <c r="C13" s="238">
        <f t="shared" si="1"/>
        <v>1068.5999999999999</v>
      </c>
      <c r="D13" s="238">
        <f t="shared" si="2"/>
        <v>1424.8000000000002</v>
      </c>
      <c r="E13" s="238">
        <f t="shared" si="3"/>
        <v>1781</v>
      </c>
      <c r="F13" s="238">
        <f t="shared" si="4"/>
        <v>2137.1999999999998</v>
      </c>
      <c r="G13" s="238">
        <f t="shared" si="5"/>
        <v>2493.3999999999996</v>
      </c>
      <c r="H13" s="238">
        <f t="shared" si="19"/>
        <v>2849.6000000000004</v>
      </c>
      <c r="I13" s="238">
        <f t="shared" si="6"/>
        <v>3205.8</v>
      </c>
      <c r="J13" s="500">
        <v>3562</v>
      </c>
      <c r="K13" s="238">
        <f t="shared" si="7"/>
        <v>3918.2000000000003</v>
      </c>
      <c r="L13" s="238">
        <f t="shared" si="8"/>
        <v>4274.3999999999996</v>
      </c>
      <c r="M13" s="238">
        <f t="shared" si="9"/>
        <v>4630.6000000000004</v>
      </c>
      <c r="N13" s="238">
        <f t="shared" si="10"/>
        <v>4986.7999999999993</v>
      </c>
      <c r="O13" s="238">
        <f t="shared" si="11"/>
        <v>5343</v>
      </c>
      <c r="P13" s="238">
        <f t="shared" si="20"/>
        <v>5699.2000000000007</v>
      </c>
      <c r="Q13" s="238">
        <f t="shared" si="21"/>
        <v>6055.4</v>
      </c>
      <c r="R13" s="238">
        <f t="shared" si="22"/>
        <v>6411.6</v>
      </c>
      <c r="S13" s="238">
        <f t="shared" si="12"/>
        <v>6767.7999999999993</v>
      </c>
      <c r="T13" s="238">
        <f t="shared" si="13"/>
        <v>7124</v>
      </c>
      <c r="U13" s="238">
        <f t="shared" si="14"/>
        <v>7480.2000000000007</v>
      </c>
      <c r="V13" s="238">
        <f t="shared" si="15"/>
        <v>7836.4000000000005</v>
      </c>
      <c r="W13" s="238">
        <f t="shared" si="16"/>
        <v>8192.5999999999985</v>
      </c>
      <c r="X13" s="238">
        <f t="shared" si="17"/>
        <v>8548.7999999999993</v>
      </c>
      <c r="Y13" s="254">
        <f t="shared" si="18"/>
        <v>8905</v>
      </c>
      <c r="Z13" s="254">
        <f t="shared" si="0"/>
        <v>9795.5</v>
      </c>
      <c r="AA13" s="254">
        <f t="shared" si="0"/>
        <v>10686</v>
      </c>
      <c r="AB13" s="254">
        <f t="shared" si="0"/>
        <v>11576.5</v>
      </c>
      <c r="AC13" s="254">
        <f t="shared" si="0"/>
        <v>12466.999999999998</v>
      </c>
      <c r="AD13" s="254">
        <f t="shared" si="0"/>
        <v>13357.5</v>
      </c>
      <c r="AE13" s="268" t="s">
        <v>355</v>
      </c>
      <c r="AF13" s="262" t="s">
        <v>356</v>
      </c>
    </row>
    <row r="14" spans="1:33" ht="15.75" x14ac:dyDescent="0.25">
      <c r="A14" s="562"/>
      <c r="B14" s="250" t="s">
        <v>3</v>
      </c>
      <c r="C14" s="238">
        <f t="shared" si="1"/>
        <v>1068.5999999999999</v>
      </c>
      <c r="D14" s="238">
        <f t="shared" si="2"/>
        <v>1424.8000000000002</v>
      </c>
      <c r="E14" s="238">
        <f t="shared" si="3"/>
        <v>1781</v>
      </c>
      <c r="F14" s="238">
        <f t="shared" si="4"/>
        <v>2137.1999999999998</v>
      </c>
      <c r="G14" s="238">
        <f t="shared" si="5"/>
        <v>2493.3999999999996</v>
      </c>
      <c r="H14" s="238">
        <f t="shared" si="19"/>
        <v>2849.6000000000004</v>
      </c>
      <c r="I14" s="238">
        <f t="shared" si="6"/>
        <v>3205.8</v>
      </c>
      <c r="J14" s="500">
        <v>3562</v>
      </c>
      <c r="K14" s="238">
        <f t="shared" si="7"/>
        <v>3918.2000000000003</v>
      </c>
      <c r="L14" s="238">
        <f t="shared" si="8"/>
        <v>4274.3999999999996</v>
      </c>
      <c r="M14" s="238">
        <f t="shared" si="9"/>
        <v>4630.6000000000004</v>
      </c>
      <c r="N14" s="238">
        <f t="shared" si="10"/>
        <v>4986.7999999999993</v>
      </c>
      <c r="O14" s="238">
        <f t="shared" si="11"/>
        <v>5343</v>
      </c>
      <c r="P14" s="238">
        <f t="shared" si="20"/>
        <v>5699.2000000000007</v>
      </c>
      <c r="Q14" s="238">
        <f t="shared" si="21"/>
        <v>6055.4</v>
      </c>
      <c r="R14" s="238">
        <f t="shared" si="22"/>
        <v>6411.6</v>
      </c>
      <c r="S14" s="238">
        <f t="shared" si="12"/>
        <v>6767.7999999999993</v>
      </c>
      <c r="T14" s="238">
        <f t="shared" si="13"/>
        <v>7124</v>
      </c>
      <c r="U14" s="238">
        <f t="shared" si="14"/>
        <v>7480.2000000000007</v>
      </c>
      <c r="V14" s="238">
        <f t="shared" si="15"/>
        <v>7836.4000000000005</v>
      </c>
      <c r="W14" s="238">
        <f t="shared" si="16"/>
        <v>8192.5999999999985</v>
      </c>
      <c r="X14" s="238">
        <f t="shared" si="17"/>
        <v>8548.7999999999993</v>
      </c>
      <c r="Y14" s="254">
        <f t="shared" si="18"/>
        <v>8905</v>
      </c>
      <c r="Z14" s="254">
        <f t="shared" si="0"/>
        <v>9795.5</v>
      </c>
      <c r="AA14" s="254">
        <f t="shared" si="0"/>
        <v>10686</v>
      </c>
      <c r="AB14" s="254">
        <f t="shared" si="0"/>
        <v>11576.5</v>
      </c>
      <c r="AC14" s="254">
        <f t="shared" si="0"/>
        <v>12466.999999999998</v>
      </c>
      <c r="AD14" s="254">
        <f t="shared" si="0"/>
        <v>13357.5</v>
      </c>
      <c r="AE14" s="268" t="s">
        <v>352</v>
      </c>
      <c r="AF14" s="262" t="s">
        <v>353</v>
      </c>
    </row>
    <row r="15" spans="1:33" ht="16.5" thickBot="1" x14ac:dyDescent="0.3">
      <c r="A15" s="636"/>
      <c r="B15" s="251" t="s">
        <v>4</v>
      </c>
      <c r="C15" s="255">
        <f t="shared" si="1"/>
        <v>1068.5999999999999</v>
      </c>
      <c r="D15" s="255">
        <f t="shared" si="2"/>
        <v>1424.8000000000002</v>
      </c>
      <c r="E15" s="255">
        <f t="shared" si="3"/>
        <v>1781</v>
      </c>
      <c r="F15" s="255">
        <f t="shared" si="4"/>
        <v>2137.1999999999998</v>
      </c>
      <c r="G15" s="255">
        <f t="shared" si="5"/>
        <v>2493.3999999999996</v>
      </c>
      <c r="H15" s="255">
        <f t="shared" si="19"/>
        <v>2849.6000000000004</v>
      </c>
      <c r="I15" s="255">
        <f t="shared" si="6"/>
        <v>3205.8</v>
      </c>
      <c r="J15" s="500">
        <v>3562</v>
      </c>
      <c r="K15" s="255">
        <f t="shared" si="7"/>
        <v>3918.2000000000003</v>
      </c>
      <c r="L15" s="255">
        <f t="shared" si="8"/>
        <v>4274.3999999999996</v>
      </c>
      <c r="M15" s="255">
        <f t="shared" si="9"/>
        <v>4630.6000000000004</v>
      </c>
      <c r="N15" s="255">
        <f t="shared" si="10"/>
        <v>4986.7999999999993</v>
      </c>
      <c r="O15" s="255">
        <f t="shared" si="11"/>
        <v>5343</v>
      </c>
      <c r="P15" s="255">
        <f t="shared" si="20"/>
        <v>5699.2000000000007</v>
      </c>
      <c r="Q15" s="255">
        <f t="shared" si="21"/>
        <v>6055.4</v>
      </c>
      <c r="R15" s="255">
        <f t="shared" si="22"/>
        <v>6411.6</v>
      </c>
      <c r="S15" s="255">
        <f t="shared" si="12"/>
        <v>6767.7999999999993</v>
      </c>
      <c r="T15" s="255">
        <f t="shared" si="13"/>
        <v>7124</v>
      </c>
      <c r="U15" s="255">
        <f t="shared" si="14"/>
        <v>7480.2000000000007</v>
      </c>
      <c r="V15" s="255">
        <f t="shared" si="15"/>
        <v>7836.4000000000005</v>
      </c>
      <c r="W15" s="255">
        <f t="shared" si="16"/>
        <v>8192.5999999999985</v>
      </c>
      <c r="X15" s="255">
        <f t="shared" si="17"/>
        <v>8548.7999999999993</v>
      </c>
      <c r="Y15" s="134">
        <f t="shared" si="18"/>
        <v>8905</v>
      </c>
      <c r="Z15" s="134">
        <f t="shared" si="0"/>
        <v>9795.5</v>
      </c>
      <c r="AA15" s="134">
        <f t="shared" si="0"/>
        <v>10686</v>
      </c>
      <c r="AB15" s="134">
        <f t="shared" si="0"/>
        <v>11576.5</v>
      </c>
      <c r="AC15" s="134">
        <f t="shared" si="0"/>
        <v>12466.999999999998</v>
      </c>
      <c r="AD15" s="134">
        <f t="shared" si="0"/>
        <v>13357.5</v>
      </c>
      <c r="AE15" s="269" t="s">
        <v>357</v>
      </c>
      <c r="AF15" s="263" t="s">
        <v>358</v>
      </c>
    </row>
    <row r="16" spans="1:33" ht="15.75" x14ac:dyDescent="0.25">
      <c r="A16" s="540">
        <v>2</v>
      </c>
      <c r="B16" s="252" t="s">
        <v>143</v>
      </c>
      <c r="C16" s="126">
        <f t="shared" si="1"/>
        <v>1204.8</v>
      </c>
      <c r="D16" s="126">
        <f t="shared" si="2"/>
        <v>1606.4</v>
      </c>
      <c r="E16" s="126">
        <f t="shared" si="3"/>
        <v>2008</v>
      </c>
      <c r="F16" s="126">
        <f t="shared" si="4"/>
        <v>2409.6</v>
      </c>
      <c r="G16" s="126">
        <f t="shared" si="5"/>
        <v>2811.2</v>
      </c>
      <c r="H16" s="126">
        <f t="shared" si="19"/>
        <v>3212.8</v>
      </c>
      <c r="I16" s="126">
        <f t="shared" si="6"/>
        <v>3614.4</v>
      </c>
      <c r="J16" s="500">
        <v>4016</v>
      </c>
      <c r="K16" s="126">
        <f t="shared" si="7"/>
        <v>4417.6000000000004</v>
      </c>
      <c r="L16" s="126">
        <f t="shared" si="8"/>
        <v>4819.2</v>
      </c>
      <c r="M16" s="126">
        <f t="shared" si="9"/>
        <v>5220.8</v>
      </c>
      <c r="N16" s="126">
        <f t="shared" si="10"/>
        <v>5622.4</v>
      </c>
      <c r="O16" s="126">
        <f t="shared" si="11"/>
        <v>6024</v>
      </c>
      <c r="P16" s="126">
        <f t="shared" si="20"/>
        <v>6425.6</v>
      </c>
      <c r="Q16" s="126">
        <f t="shared" si="21"/>
        <v>6827.2</v>
      </c>
      <c r="R16" s="126">
        <f t="shared" si="22"/>
        <v>7228.8</v>
      </c>
      <c r="S16" s="126">
        <f t="shared" si="12"/>
        <v>7630.4</v>
      </c>
      <c r="T16" s="126">
        <f t="shared" si="13"/>
        <v>8032</v>
      </c>
      <c r="U16" s="126">
        <f t="shared" si="14"/>
        <v>8433.6</v>
      </c>
      <c r="V16" s="126">
        <f t="shared" si="15"/>
        <v>8835.2000000000007</v>
      </c>
      <c r="W16" s="126">
        <f t="shared" si="16"/>
        <v>9236.7999999999993</v>
      </c>
      <c r="X16" s="126">
        <f t="shared" si="17"/>
        <v>9638.4</v>
      </c>
      <c r="Y16" s="127">
        <f t="shared" si="18"/>
        <v>10040</v>
      </c>
      <c r="Z16" s="127">
        <f t="shared" si="0"/>
        <v>11044</v>
      </c>
      <c r="AA16" s="127">
        <f t="shared" si="0"/>
        <v>12048</v>
      </c>
      <c r="AB16" s="127">
        <f t="shared" si="0"/>
        <v>13052</v>
      </c>
      <c r="AC16" s="127">
        <f t="shared" si="0"/>
        <v>14056</v>
      </c>
      <c r="AD16" s="127">
        <f t="shared" si="0"/>
        <v>15060</v>
      </c>
      <c r="AE16" s="267" t="s">
        <v>352</v>
      </c>
      <c r="AF16" s="261" t="s">
        <v>353</v>
      </c>
    </row>
    <row r="17" spans="1:32" ht="15.75" x14ac:dyDescent="0.25">
      <c r="A17" s="541"/>
      <c r="B17" s="250" t="s">
        <v>333</v>
      </c>
      <c r="C17" s="238">
        <f t="shared" si="1"/>
        <v>1204.8</v>
      </c>
      <c r="D17" s="238">
        <f t="shared" si="2"/>
        <v>1606.4</v>
      </c>
      <c r="E17" s="238">
        <f t="shared" si="3"/>
        <v>2008</v>
      </c>
      <c r="F17" s="238">
        <f t="shared" si="4"/>
        <v>2409.6</v>
      </c>
      <c r="G17" s="238">
        <f t="shared" si="5"/>
        <v>2811.2</v>
      </c>
      <c r="H17" s="238">
        <f t="shared" si="19"/>
        <v>3212.8</v>
      </c>
      <c r="I17" s="238">
        <f t="shared" si="6"/>
        <v>3614.4</v>
      </c>
      <c r="J17" s="500">
        <v>4016</v>
      </c>
      <c r="K17" s="238">
        <f t="shared" si="7"/>
        <v>4417.6000000000004</v>
      </c>
      <c r="L17" s="238">
        <f t="shared" si="8"/>
        <v>4819.2</v>
      </c>
      <c r="M17" s="238">
        <f t="shared" si="9"/>
        <v>5220.8</v>
      </c>
      <c r="N17" s="238">
        <f t="shared" si="10"/>
        <v>5622.4</v>
      </c>
      <c r="O17" s="238">
        <f t="shared" si="11"/>
        <v>6024</v>
      </c>
      <c r="P17" s="238">
        <f t="shared" si="20"/>
        <v>6425.6</v>
      </c>
      <c r="Q17" s="238">
        <f t="shared" si="21"/>
        <v>6827.2</v>
      </c>
      <c r="R17" s="238">
        <f t="shared" si="22"/>
        <v>7228.8</v>
      </c>
      <c r="S17" s="238">
        <f t="shared" si="12"/>
        <v>7630.4</v>
      </c>
      <c r="T17" s="238">
        <f t="shared" si="13"/>
        <v>8032</v>
      </c>
      <c r="U17" s="238">
        <f t="shared" si="14"/>
        <v>8433.6</v>
      </c>
      <c r="V17" s="238">
        <f t="shared" si="15"/>
        <v>8835.2000000000007</v>
      </c>
      <c r="W17" s="238">
        <f t="shared" si="16"/>
        <v>9236.7999999999993</v>
      </c>
      <c r="X17" s="238">
        <f t="shared" si="17"/>
        <v>9638.4</v>
      </c>
      <c r="Y17" s="254">
        <f t="shared" si="18"/>
        <v>10040</v>
      </c>
      <c r="Z17" s="254">
        <f t="shared" si="0"/>
        <v>11044</v>
      </c>
      <c r="AA17" s="254">
        <f t="shared" si="0"/>
        <v>12048</v>
      </c>
      <c r="AB17" s="254">
        <f t="shared" si="0"/>
        <v>13052</v>
      </c>
      <c r="AC17" s="254">
        <f t="shared" si="0"/>
        <v>14056</v>
      </c>
      <c r="AD17" s="254">
        <f t="shared" si="0"/>
        <v>15060</v>
      </c>
      <c r="AE17" s="268" t="s">
        <v>359</v>
      </c>
      <c r="AF17" s="262" t="s">
        <v>360</v>
      </c>
    </row>
    <row r="18" spans="1:32" ht="15.75" x14ac:dyDescent="0.25">
      <c r="A18" s="541"/>
      <c r="B18" s="250" t="s">
        <v>334</v>
      </c>
      <c r="C18" s="238">
        <f t="shared" si="1"/>
        <v>1204.8</v>
      </c>
      <c r="D18" s="238">
        <f t="shared" si="2"/>
        <v>1606.4</v>
      </c>
      <c r="E18" s="238">
        <f t="shared" si="3"/>
        <v>2008</v>
      </c>
      <c r="F18" s="238">
        <f t="shared" si="4"/>
        <v>2409.6</v>
      </c>
      <c r="G18" s="238">
        <f t="shared" si="5"/>
        <v>2811.2</v>
      </c>
      <c r="H18" s="238">
        <f t="shared" si="19"/>
        <v>3212.8</v>
      </c>
      <c r="I18" s="238">
        <f t="shared" si="6"/>
        <v>3614.4</v>
      </c>
      <c r="J18" s="500">
        <v>4016</v>
      </c>
      <c r="K18" s="238">
        <f t="shared" si="7"/>
        <v>4417.6000000000004</v>
      </c>
      <c r="L18" s="238">
        <f t="shared" si="8"/>
        <v>4819.2</v>
      </c>
      <c r="M18" s="238">
        <f t="shared" si="9"/>
        <v>5220.8</v>
      </c>
      <c r="N18" s="238">
        <f t="shared" si="10"/>
        <v>5622.4</v>
      </c>
      <c r="O18" s="238">
        <f t="shared" si="11"/>
        <v>6024</v>
      </c>
      <c r="P18" s="238">
        <f t="shared" si="20"/>
        <v>6425.6</v>
      </c>
      <c r="Q18" s="238">
        <f t="shared" si="21"/>
        <v>6827.2</v>
      </c>
      <c r="R18" s="238">
        <f t="shared" si="22"/>
        <v>7228.8</v>
      </c>
      <c r="S18" s="238">
        <f t="shared" si="12"/>
        <v>7630.4</v>
      </c>
      <c r="T18" s="238">
        <f t="shared" si="13"/>
        <v>8032</v>
      </c>
      <c r="U18" s="238">
        <f t="shared" si="14"/>
        <v>8433.6</v>
      </c>
      <c r="V18" s="238">
        <f t="shared" si="15"/>
        <v>8835.2000000000007</v>
      </c>
      <c r="W18" s="238">
        <f t="shared" si="16"/>
        <v>9236.7999999999993</v>
      </c>
      <c r="X18" s="238">
        <f t="shared" si="17"/>
        <v>9638.4</v>
      </c>
      <c r="Y18" s="254">
        <f t="shared" si="18"/>
        <v>10040</v>
      </c>
      <c r="Z18" s="254">
        <f t="shared" si="0"/>
        <v>11044</v>
      </c>
      <c r="AA18" s="254">
        <f t="shared" si="0"/>
        <v>12048</v>
      </c>
      <c r="AB18" s="254">
        <f t="shared" si="0"/>
        <v>13052</v>
      </c>
      <c r="AC18" s="254">
        <f t="shared" si="0"/>
        <v>14056</v>
      </c>
      <c r="AD18" s="254">
        <f t="shared" si="0"/>
        <v>15060</v>
      </c>
      <c r="AE18" s="268" t="s">
        <v>352</v>
      </c>
      <c r="AF18" s="262" t="s">
        <v>353</v>
      </c>
    </row>
    <row r="19" spans="1:32" ht="15.75" x14ac:dyDescent="0.25">
      <c r="A19" s="541"/>
      <c r="B19" s="250" t="s">
        <v>293</v>
      </c>
      <c r="C19" s="238">
        <f t="shared" si="1"/>
        <v>1204.8</v>
      </c>
      <c r="D19" s="238">
        <f t="shared" si="2"/>
        <v>1606.4</v>
      </c>
      <c r="E19" s="238">
        <f t="shared" si="3"/>
        <v>2008</v>
      </c>
      <c r="F19" s="238">
        <f t="shared" si="4"/>
        <v>2409.6</v>
      </c>
      <c r="G19" s="238">
        <f t="shared" si="5"/>
        <v>2811.2</v>
      </c>
      <c r="H19" s="238">
        <f t="shared" si="19"/>
        <v>3212.8</v>
      </c>
      <c r="I19" s="238">
        <f t="shared" si="6"/>
        <v>3614.4</v>
      </c>
      <c r="J19" s="500">
        <v>4016</v>
      </c>
      <c r="K19" s="238">
        <f t="shared" si="7"/>
        <v>4417.6000000000004</v>
      </c>
      <c r="L19" s="238">
        <f t="shared" si="8"/>
        <v>4819.2</v>
      </c>
      <c r="M19" s="238">
        <f t="shared" si="9"/>
        <v>5220.8</v>
      </c>
      <c r="N19" s="238">
        <f t="shared" si="10"/>
        <v>5622.4</v>
      </c>
      <c r="O19" s="238">
        <f t="shared" si="11"/>
        <v>6024</v>
      </c>
      <c r="P19" s="238">
        <f t="shared" si="20"/>
        <v>6425.6</v>
      </c>
      <c r="Q19" s="238">
        <f t="shared" si="21"/>
        <v>6827.2</v>
      </c>
      <c r="R19" s="238">
        <f t="shared" si="22"/>
        <v>7228.8</v>
      </c>
      <c r="S19" s="238">
        <f t="shared" si="12"/>
        <v>7630.4</v>
      </c>
      <c r="T19" s="238">
        <f t="shared" si="13"/>
        <v>8032</v>
      </c>
      <c r="U19" s="238">
        <f t="shared" si="14"/>
        <v>8433.6</v>
      </c>
      <c r="V19" s="238">
        <f t="shared" si="15"/>
        <v>8835.2000000000007</v>
      </c>
      <c r="W19" s="238">
        <f t="shared" si="16"/>
        <v>9236.7999999999993</v>
      </c>
      <c r="X19" s="238">
        <f t="shared" si="17"/>
        <v>9638.4</v>
      </c>
      <c r="Y19" s="254">
        <f t="shared" si="18"/>
        <v>10040</v>
      </c>
      <c r="Z19" s="254">
        <f t="shared" si="0"/>
        <v>11044</v>
      </c>
      <c r="AA19" s="254">
        <f t="shared" si="0"/>
        <v>12048</v>
      </c>
      <c r="AB19" s="254">
        <f t="shared" si="0"/>
        <v>13052</v>
      </c>
      <c r="AC19" s="254">
        <f t="shared" si="0"/>
        <v>14056</v>
      </c>
      <c r="AD19" s="254">
        <f t="shared" si="0"/>
        <v>15060</v>
      </c>
      <c r="AE19" s="268" t="s">
        <v>352</v>
      </c>
      <c r="AF19" s="262" t="s">
        <v>353</v>
      </c>
    </row>
    <row r="20" spans="1:32" ht="15.75" x14ac:dyDescent="0.25">
      <c r="A20" s="541"/>
      <c r="B20" s="250" t="s">
        <v>145</v>
      </c>
      <c r="C20" s="238">
        <f t="shared" si="1"/>
        <v>1204.8</v>
      </c>
      <c r="D20" s="238">
        <f t="shared" si="2"/>
        <v>1606.4</v>
      </c>
      <c r="E20" s="238">
        <f t="shared" si="3"/>
        <v>2008</v>
      </c>
      <c r="F20" s="238">
        <f t="shared" si="4"/>
        <v>2409.6</v>
      </c>
      <c r="G20" s="238">
        <f t="shared" si="5"/>
        <v>2811.2</v>
      </c>
      <c r="H20" s="238">
        <f t="shared" si="19"/>
        <v>3212.8</v>
      </c>
      <c r="I20" s="238">
        <f t="shared" si="6"/>
        <v>3614.4</v>
      </c>
      <c r="J20" s="500">
        <v>4016</v>
      </c>
      <c r="K20" s="238">
        <f t="shared" si="7"/>
        <v>4417.6000000000004</v>
      </c>
      <c r="L20" s="238">
        <f t="shared" si="8"/>
        <v>4819.2</v>
      </c>
      <c r="M20" s="238">
        <f t="shared" si="9"/>
        <v>5220.8</v>
      </c>
      <c r="N20" s="238">
        <f t="shared" si="10"/>
        <v>5622.4</v>
      </c>
      <c r="O20" s="238">
        <f t="shared" si="11"/>
        <v>6024</v>
      </c>
      <c r="P20" s="238">
        <f t="shared" si="20"/>
        <v>6425.6</v>
      </c>
      <c r="Q20" s="238">
        <f t="shared" si="21"/>
        <v>6827.2</v>
      </c>
      <c r="R20" s="238">
        <f t="shared" si="22"/>
        <v>7228.8</v>
      </c>
      <c r="S20" s="238">
        <f t="shared" si="12"/>
        <v>7630.4</v>
      </c>
      <c r="T20" s="238">
        <f t="shared" si="13"/>
        <v>8032</v>
      </c>
      <c r="U20" s="238">
        <f t="shared" si="14"/>
        <v>8433.6</v>
      </c>
      <c r="V20" s="238">
        <f t="shared" si="15"/>
        <v>8835.2000000000007</v>
      </c>
      <c r="W20" s="238">
        <f t="shared" si="16"/>
        <v>9236.7999999999993</v>
      </c>
      <c r="X20" s="238">
        <f t="shared" si="17"/>
        <v>9638.4</v>
      </c>
      <c r="Y20" s="254">
        <f t="shared" si="18"/>
        <v>10040</v>
      </c>
      <c r="Z20" s="254">
        <f t="shared" si="0"/>
        <v>11044</v>
      </c>
      <c r="AA20" s="254">
        <f t="shared" si="0"/>
        <v>12048</v>
      </c>
      <c r="AB20" s="254">
        <f t="shared" si="0"/>
        <v>13052</v>
      </c>
      <c r="AC20" s="254">
        <f t="shared" si="0"/>
        <v>14056</v>
      </c>
      <c r="AD20" s="254">
        <f t="shared" si="0"/>
        <v>15060</v>
      </c>
      <c r="AE20" s="268" t="s">
        <v>352</v>
      </c>
      <c r="AF20" s="262" t="s">
        <v>353</v>
      </c>
    </row>
    <row r="21" spans="1:32" ht="15.75" x14ac:dyDescent="0.25">
      <c r="A21" s="541"/>
      <c r="B21" s="250" t="s">
        <v>146</v>
      </c>
      <c r="C21" s="238">
        <f t="shared" si="1"/>
        <v>1204.8</v>
      </c>
      <c r="D21" s="238">
        <f t="shared" si="2"/>
        <v>1606.4</v>
      </c>
      <c r="E21" s="238">
        <f t="shared" si="3"/>
        <v>2008</v>
      </c>
      <c r="F21" s="238">
        <f t="shared" si="4"/>
        <v>2409.6</v>
      </c>
      <c r="G21" s="238">
        <f t="shared" si="5"/>
        <v>2811.2</v>
      </c>
      <c r="H21" s="238">
        <f t="shared" si="19"/>
        <v>3212.8</v>
      </c>
      <c r="I21" s="238">
        <f t="shared" si="6"/>
        <v>3614.4</v>
      </c>
      <c r="J21" s="500">
        <v>4016</v>
      </c>
      <c r="K21" s="238">
        <f t="shared" si="7"/>
        <v>4417.6000000000004</v>
      </c>
      <c r="L21" s="238">
        <f t="shared" si="8"/>
        <v>4819.2</v>
      </c>
      <c r="M21" s="238">
        <f t="shared" si="9"/>
        <v>5220.8</v>
      </c>
      <c r="N21" s="238">
        <f t="shared" si="10"/>
        <v>5622.4</v>
      </c>
      <c r="O21" s="238">
        <f t="shared" si="11"/>
        <v>6024</v>
      </c>
      <c r="P21" s="238">
        <f t="shared" si="20"/>
        <v>6425.6</v>
      </c>
      <c r="Q21" s="238">
        <f t="shared" si="21"/>
        <v>6827.2</v>
      </c>
      <c r="R21" s="238">
        <f t="shared" si="22"/>
        <v>7228.8</v>
      </c>
      <c r="S21" s="238">
        <f t="shared" si="12"/>
        <v>7630.4</v>
      </c>
      <c r="T21" s="238">
        <f t="shared" si="13"/>
        <v>8032</v>
      </c>
      <c r="U21" s="238">
        <f t="shared" si="14"/>
        <v>8433.6</v>
      </c>
      <c r="V21" s="238">
        <f t="shared" si="15"/>
        <v>8835.2000000000007</v>
      </c>
      <c r="W21" s="238">
        <f t="shared" si="16"/>
        <v>9236.7999999999993</v>
      </c>
      <c r="X21" s="238">
        <f t="shared" si="17"/>
        <v>9638.4</v>
      </c>
      <c r="Y21" s="254">
        <f t="shared" si="18"/>
        <v>10040</v>
      </c>
      <c r="Z21" s="254">
        <f t="shared" si="0"/>
        <v>11044</v>
      </c>
      <c r="AA21" s="254">
        <f t="shared" si="0"/>
        <v>12048</v>
      </c>
      <c r="AB21" s="254">
        <f t="shared" si="0"/>
        <v>13052</v>
      </c>
      <c r="AC21" s="254">
        <f t="shared" si="0"/>
        <v>14056</v>
      </c>
      <c r="AD21" s="254">
        <f t="shared" si="0"/>
        <v>15060</v>
      </c>
      <c r="AE21" s="268" t="s">
        <v>352</v>
      </c>
      <c r="AF21" s="262" t="s">
        <v>353</v>
      </c>
    </row>
    <row r="22" spans="1:32" ht="15.75" x14ac:dyDescent="0.25">
      <c r="A22" s="541"/>
      <c r="B22" s="250" t="s">
        <v>5</v>
      </c>
      <c r="C22" s="238">
        <f t="shared" si="1"/>
        <v>1204.8</v>
      </c>
      <c r="D22" s="238">
        <f t="shared" si="2"/>
        <v>1606.4</v>
      </c>
      <c r="E22" s="238">
        <f t="shared" si="3"/>
        <v>2008</v>
      </c>
      <c r="F22" s="238">
        <f t="shared" si="4"/>
        <v>2409.6</v>
      </c>
      <c r="G22" s="238">
        <f t="shared" si="5"/>
        <v>2811.2</v>
      </c>
      <c r="H22" s="238">
        <f t="shared" si="19"/>
        <v>3212.8</v>
      </c>
      <c r="I22" s="238">
        <f t="shared" si="6"/>
        <v>3614.4</v>
      </c>
      <c r="J22" s="500">
        <v>4016</v>
      </c>
      <c r="K22" s="238">
        <f t="shared" si="7"/>
        <v>4417.6000000000004</v>
      </c>
      <c r="L22" s="238">
        <f t="shared" si="8"/>
        <v>4819.2</v>
      </c>
      <c r="M22" s="238">
        <f t="shared" si="9"/>
        <v>5220.8</v>
      </c>
      <c r="N22" s="238">
        <f t="shared" si="10"/>
        <v>5622.4</v>
      </c>
      <c r="O22" s="238">
        <f t="shared" si="11"/>
        <v>6024</v>
      </c>
      <c r="P22" s="238">
        <f t="shared" si="20"/>
        <v>6425.6</v>
      </c>
      <c r="Q22" s="238">
        <f t="shared" si="21"/>
        <v>6827.2</v>
      </c>
      <c r="R22" s="238">
        <f t="shared" si="22"/>
        <v>7228.8</v>
      </c>
      <c r="S22" s="238">
        <f t="shared" si="12"/>
        <v>7630.4</v>
      </c>
      <c r="T22" s="238">
        <f t="shared" si="13"/>
        <v>8032</v>
      </c>
      <c r="U22" s="238">
        <f t="shared" si="14"/>
        <v>8433.6</v>
      </c>
      <c r="V22" s="238">
        <f t="shared" si="15"/>
        <v>8835.2000000000007</v>
      </c>
      <c r="W22" s="238">
        <f t="shared" si="16"/>
        <v>9236.7999999999993</v>
      </c>
      <c r="X22" s="238">
        <f t="shared" si="17"/>
        <v>9638.4</v>
      </c>
      <c r="Y22" s="254">
        <f t="shared" si="18"/>
        <v>10040</v>
      </c>
      <c r="Z22" s="254">
        <f t="shared" ref="Z22:Z77" si="23">K22*2.5</f>
        <v>11044</v>
      </c>
      <c r="AA22" s="254">
        <f t="shared" ref="AA22:AA77" si="24">L22*2.5</f>
        <v>12048</v>
      </c>
      <c r="AB22" s="254">
        <f t="shared" ref="AB22:AB77" si="25">M22*2.5</f>
        <v>13052</v>
      </c>
      <c r="AC22" s="254">
        <f t="shared" ref="AC22:AC77" si="26">N22*2.5</f>
        <v>14056</v>
      </c>
      <c r="AD22" s="254">
        <f t="shared" ref="AD22:AD77" si="27">O22*2.5</f>
        <v>15060</v>
      </c>
      <c r="AE22" s="268" t="s">
        <v>352</v>
      </c>
      <c r="AF22" s="262" t="s">
        <v>353</v>
      </c>
    </row>
    <row r="23" spans="1:32" ht="15.75" x14ac:dyDescent="0.25">
      <c r="A23" s="541"/>
      <c r="B23" s="250" t="s">
        <v>147</v>
      </c>
      <c r="C23" s="238">
        <f t="shared" si="1"/>
        <v>1204.8</v>
      </c>
      <c r="D23" s="238">
        <f t="shared" si="2"/>
        <v>1606.4</v>
      </c>
      <c r="E23" s="238">
        <f t="shared" si="3"/>
        <v>2008</v>
      </c>
      <c r="F23" s="238">
        <f t="shared" si="4"/>
        <v>2409.6</v>
      </c>
      <c r="G23" s="238">
        <f t="shared" si="5"/>
        <v>2811.2</v>
      </c>
      <c r="H23" s="238">
        <f t="shared" si="19"/>
        <v>3212.8</v>
      </c>
      <c r="I23" s="238">
        <f t="shared" si="6"/>
        <v>3614.4</v>
      </c>
      <c r="J23" s="500">
        <v>4016</v>
      </c>
      <c r="K23" s="238">
        <f t="shared" si="7"/>
        <v>4417.6000000000004</v>
      </c>
      <c r="L23" s="238">
        <f t="shared" si="8"/>
        <v>4819.2</v>
      </c>
      <c r="M23" s="238">
        <f t="shared" si="9"/>
        <v>5220.8</v>
      </c>
      <c r="N23" s="238">
        <f t="shared" si="10"/>
        <v>5622.4</v>
      </c>
      <c r="O23" s="238">
        <f t="shared" si="11"/>
        <v>6024</v>
      </c>
      <c r="P23" s="238">
        <f t="shared" si="20"/>
        <v>6425.6</v>
      </c>
      <c r="Q23" s="238">
        <f t="shared" si="21"/>
        <v>6827.2</v>
      </c>
      <c r="R23" s="238">
        <f t="shared" si="22"/>
        <v>7228.8</v>
      </c>
      <c r="S23" s="238">
        <f t="shared" si="12"/>
        <v>7630.4</v>
      </c>
      <c r="T23" s="238">
        <f t="shared" si="13"/>
        <v>8032</v>
      </c>
      <c r="U23" s="238">
        <f t="shared" si="14"/>
        <v>8433.6</v>
      </c>
      <c r="V23" s="238">
        <f t="shared" si="15"/>
        <v>8835.2000000000007</v>
      </c>
      <c r="W23" s="238">
        <f t="shared" si="16"/>
        <v>9236.7999999999993</v>
      </c>
      <c r="X23" s="238">
        <f t="shared" si="17"/>
        <v>9638.4</v>
      </c>
      <c r="Y23" s="254">
        <f t="shared" si="18"/>
        <v>10040</v>
      </c>
      <c r="Z23" s="254">
        <f t="shared" si="23"/>
        <v>11044</v>
      </c>
      <c r="AA23" s="254">
        <f t="shared" si="24"/>
        <v>12048</v>
      </c>
      <c r="AB23" s="254">
        <f t="shared" si="25"/>
        <v>13052</v>
      </c>
      <c r="AC23" s="254">
        <f t="shared" si="26"/>
        <v>14056</v>
      </c>
      <c r="AD23" s="254">
        <f t="shared" si="27"/>
        <v>15060</v>
      </c>
      <c r="AE23" s="268" t="s">
        <v>361</v>
      </c>
      <c r="AF23" s="262" t="s">
        <v>362</v>
      </c>
    </row>
    <row r="24" spans="1:32" ht="15.75" x14ac:dyDescent="0.25">
      <c r="A24" s="541"/>
      <c r="B24" s="250" t="s">
        <v>335</v>
      </c>
      <c r="C24" s="238">
        <f t="shared" si="1"/>
        <v>1204.8</v>
      </c>
      <c r="D24" s="238">
        <f t="shared" si="2"/>
        <v>1606.4</v>
      </c>
      <c r="E24" s="238">
        <f t="shared" si="3"/>
        <v>2008</v>
      </c>
      <c r="F24" s="238">
        <f t="shared" si="4"/>
        <v>2409.6</v>
      </c>
      <c r="G24" s="238">
        <f t="shared" si="5"/>
        <v>2811.2</v>
      </c>
      <c r="H24" s="238">
        <f t="shared" si="19"/>
        <v>3212.8</v>
      </c>
      <c r="I24" s="238">
        <f t="shared" si="6"/>
        <v>3614.4</v>
      </c>
      <c r="J24" s="500">
        <v>4016</v>
      </c>
      <c r="K24" s="238">
        <f t="shared" si="7"/>
        <v>4417.6000000000004</v>
      </c>
      <c r="L24" s="238">
        <f t="shared" si="8"/>
        <v>4819.2</v>
      </c>
      <c r="M24" s="238">
        <f t="shared" si="9"/>
        <v>5220.8</v>
      </c>
      <c r="N24" s="238">
        <f t="shared" si="10"/>
        <v>5622.4</v>
      </c>
      <c r="O24" s="238">
        <f t="shared" si="11"/>
        <v>6024</v>
      </c>
      <c r="P24" s="238">
        <f t="shared" si="20"/>
        <v>6425.6</v>
      </c>
      <c r="Q24" s="238">
        <f t="shared" si="21"/>
        <v>6827.2</v>
      </c>
      <c r="R24" s="238">
        <f t="shared" si="22"/>
        <v>7228.8</v>
      </c>
      <c r="S24" s="238">
        <f t="shared" si="12"/>
        <v>7630.4</v>
      </c>
      <c r="T24" s="238">
        <f t="shared" si="13"/>
        <v>8032</v>
      </c>
      <c r="U24" s="238">
        <f t="shared" si="14"/>
        <v>8433.6</v>
      </c>
      <c r="V24" s="238">
        <f t="shared" si="15"/>
        <v>8835.2000000000007</v>
      </c>
      <c r="W24" s="238">
        <f t="shared" si="16"/>
        <v>9236.7999999999993</v>
      </c>
      <c r="X24" s="238">
        <f t="shared" si="17"/>
        <v>9638.4</v>
      </c>
      <c r="Y24" s="254">
        <f t="shared" si="18"/>
        <v>10040</v>
      </c>
      <c r="Z24" s="254">
        <f t="shared" si="23"/>
        <v>11044</v>
      </c>
      <c r="AA24" s="254">
        <f t="shared" si="24"/>
        <v>12048</v>
      </c>
      <c r="AB24" s="254">
        <f t="shared" si="25"/>
        <v>13052</v>
      </c>
      <c r="AC24" s="254">
        <f t="shared" si="26"/>
        <v>14056</v>
      </c>
      <c r="AD24" s="254">
        <f t="shared" si="27"/>
        <v>15060</v>
      </c>
      <c r="AE24" s="268" t="s">
        <v>352</v>
      </c>
      <c r="AF24" s="262" t="s">
        <v>353</v>
      </c>
    </row>
    <row r="25" spans="1:32" ht="15.75" x14ac:dyDescent="0.25">
      <c r="A25" s="541"/>
      <c r="B25" s="250" t="s">
        <v>336</v>
      </c>
      <c r="C25" s="238">
        <f t="shared" si="1"/>
        <v>1204.8</v>
      </c>
      <c r="D25" s="238">
        <f t="shared" si="2"/>
        <v>1606.4</v>
      </c>
      <c r="E25" s="238">
        <f t="shared" si="3"/>
        <v>2008</v>
      </c>
      <c r="F25" s="238">
        <f t="shared" si="4"/>
        <v>2409.6</v>
      </c>
      <c r="G25" s="238">
        <f t="shared" si="5"/>
        <v>2811.2</v>
      </c>
      <c r="H25" s="238">
        <f t="shared" si="19"/>
        <v>3212.8</v>
      </c>
      <c r="I25" s="238">
        <f t="shared" si="6"/>
        <v>3614.4</v>
      </c>
      <c r="J25" s="500">
        <v>4016</v>
      </c>
      <c r="K25" s="238">
        <f t="shared" si="7"/>
        <v>4417.6000000000004</v>
      </c>
      <c r="L25" s="238">
        <f t="shared" si="8"/>
        <v>4819.2</v>
      </c>
      <c r="M25" s="238">
        <f t="shared" si="9"/>
        <v>5220.8</v>
      </c>
      <c r="N25" s="238">
        <f t="shared" si="10"/>
        <v>5622.4</v>
      </c>
      <c r="O25" s="238">
        <f t="shared" si="11"/>
        <v>6024</v>
      </c>
      <c r="P25" s="238">
        <f t="shared" si="20"/>
        <v>6425.6</v>
      </c>
      <c r="Q25" s="238">
        <f t="shared" si="21"/>
        <v>6827.2</v>
      </c>
      <c r="R25" s="238">
        <f t="shared" si="22"/>
        <v>7228.8</v>
      </c>
      <c r="S25" s="238">
        <f t="shared" si="12"/>
        <v>7630.4</v>
      </c>
      <c r="T25" s="238">
        <f t="shared" si="13"/>
        <v>8032</v>
      </c>
      <c r="U25" s="238">
        <f t="shared" si="14"/>
        <v>8433.6</v>
      </c>
      <c r="V25" s="238">
        <f t="shared" si="15"/>
        <v>8835.2000000000007</v>
      </c>
      <c r="W25" s="238">
        <f t="shared" si="16"/>
        <v>9236.7999999999993</v>
      </c>
      <c r="X25" s="238">
        <f t="shared" si="17"/>
        <v>9638.4</v>
      </c>
      <c r="Y25" s="254">
        <f>J25*2.5</f>
        <v>10040</v>
      </c>
      <c r="Z25" s="254">
        <f t="shared" si="23"/>
        <v>11044</v>
      </c>
      <c r="AA25" s="254">
        <f t="shared" si="24"/>
        <v>12048</v>
      </c>
      <c r="AB25" s="254">
        <f t="shared" si="25"/>
        <v>13052</v>
      </c>
      <c r="AC25" s="254">
        <f t="shared" si="26"/>
        <v>14056</v>
      </c>
      <c r="AD25" s="254">
        <f t="shared" si="27"/>
        <v>15060</v>
      </c>
      <c r="AE25" s="268" t="s">
        <v>352</v>
      </c>
      <c r="AF25" s="262" t="s">
        <v>353</v>
      </c>
    </row>
    <row r="26" spans="1:32" ht="15.75" x14ac:dyDescent="0.25">
      <c r="A26" s="541"/>
      <c r="B26" s="250" t="s">
        <v>150</v>
      </c>
      <c r="C26" s="238">
        <f t="shared" si="1"/>
        <v>1204.8</v>
      </c>
      <c r="D26" s="238">
        <f t="shared" si="2"/>
        <v>1606.4</v>
      </c>
      <c r="E26" s="238">
        <f>J26*0.5</f>
        <v>2008</v>
      </c>
      <c r="F26" s="238">
        <f t="shared" si="4"/>
        <v>2409.6</v>
      </c>
      <c r="G26" s="238">
        <f t="shared" si="5"/>
        <v>2811.2</v>
      </c>
      <c r="H26" s="238">
        <f t="shared" si="19"/>
        <v>3212.8</v>
      </c>
      <c r="I26" s="238">
        <f t="shared" si="6"/>
        <v>3614.4</v>
      </c>
      <c r="J26" s="500">
        <v>4016</v>
      </c>
      <c r="K26" s="238">
        <f t="shared" si="7"/>
        <v>4417.6000000000004</v>
      </c>
      <c r="L26" s="238">
        <f t="shared" si="8"/>
        <v>4819.2</v>
      </c>
      <c r="M26" s="238">
        <f t="shared" si="9"/>
        <v>5220.8</v>
      </c>
      <c r="N26" s="238">
        <f t="shared" si="10"/>
        <v>5622.4</v>
      </c>
      <c r="O26" s="238">
        <f t="shared" si="11"/>
        <v>6024</v>
      </c>
      <c r="P26" s="238">
        <f t="shared" si="20"/>
        <v>6425.6</v>
      </c>
      <c r="Q26" s="238">
        <f t="shared" si="21"/>
        <v>6827.2</v>
      </c>
      <c r="R26" s="238">
        <f t="shared" si="22"/>
        <v>7228.8</v>
      </c>
      <c r="S26" s="238">
        <f t="shared" si="12"/>
        <v>7630.4</v>
      </c>
      <c r="T26" s="238">
        <f t="shared" si="13"/>
        <v>8032</v>
      </c>
      <c r="U26" s="238">
        <f t="shared" si="14"/>
        <v>8433.6</v>
      </c>
      <c r="V26" s="238">
        <f t="shared" si="15"/>
        <v>8835.2000000000007</v>
      </c>
      <c r="W26" s="238">
        <f t="shared" si="16"/>
        <v>9236.7999999999993</v>
      </c>
      <c r="X26" s="238">
        <f t="shared" si="17"/>
        <v>9638.4</v>
      </c>
      <c r="Y26" s="254">
        <f t="shared" si="18"/>
        <v>10040</v>
      </c>
      <c r="Z26" s="254">
        <f t="shared" si="23"/>
        <v>11044</v>
      </c>
      <c r="AA26" s="254">
        <f t="shared" si="24"/>
        <v>12048</v>
      </c>
      <c r="AB26" s="254">
        <f t="shared" si="25"/>
        <v>13052</v>
      </c>
      <c r="AC26" s="254">
        <f t="shared" si="26"/>
        <v>14056</v>
      </c>
      <c r="AD26" s="254">
        <f t="shared" si="27"/>
        <v>15060</v>
      </c>
      <c r="AE26" s="268" t="s">
        <v>352</v>
      </c>
      <c r="AF26" s="262" t="s">
        <v>353</v>
      </c>
    </row>
    <row r="27" spans="1:32" ht="15.75" x14ac:dyDescent="0.25">
      <c r="A27" s="541"/>
      <c r="B27" s="250" t="s">
        <v>151</v>
      </c>
      <c r="C27" s="238">
        <f t="shared" si="1"/>
        <v>1204.8</v>
      </c>
      <c r="D27" s="238">
        <f t="shared" si="2"/>
        <v>1606.4</v>
      </c>
      <c r="E27" s="238">
        <f>J27*0.5</f>
        <v>2008</v>
      </c>
      <c r="F27" s="238">
        <f t="shared" si="4"/>
        <v>2409.6</v>
      </c>
      <c r="G27" s="238">
        <f t="shared" si="5"/>
        <v>2811.2</v>
      </c>
      <c r="H27" s="238">
        <f t="shared" si="19"/>
        <v>3212.8</v>
      </c>
      <c r="I27" s="238">
        <f t="shared" si="6"/>
        <v>3614.4</v>
      </c>
      <c r="J27" s="500">
        <v>4016</v>
      </c>
      <c r="K27" s="238">
        <f t="shared" si="7"/>
        <v>4417.6000000000004</v>
      </c>
      <c r="L27" s="238">
        <f t="shared" si="8"/>
        <v>4819.2</v>
      </c>
      <c r="M27" s="238">
        <f t="shared" si="9"/>
        <v>5220.8</v>
      </c>
      <c r="N27" s="238">
        <f t="shared" si="10"/>
        <v>5622.4</v>
      </c>
      <c r="O27" s="238">
        <f t="shared" si="11"/>
        <v>6024</v>
      </c>
      <c r="P27" s="238">
        <f t="shared" si="20"/>
        <v>6425.6</v>
      </c>
      <c r="Q27" s="238">
        <f t="shared" si="21"/>
        <v>6827.2</v>
      </c>
      <c r="R27" s="238">
        <f t="shared" si="22"/>
        <v>7228.8</v>
      </c>
      <c r="S27" s="238">
        <f t="shared" si="12"/>
        <v>7630.4</v>
      </c>
      <c r="T27" s="238">
        <f t="shared" si="13"/>
        <v>8032</v>
      </c>
      <c r="U27" s="238">
        <f t="shared" si="14"/>
        <v>8433.6</v>
      </c>
      <c r="V27" s="238">
        <f t="shared" si="15"/>
        <v>8835.2000000000007</v>
      </c>
      <c r="W27" s="238">
        <f t="shared" si="16"/>
        <v>9236.7999999999993</v>
      </c>
      <c r="X27" s="238">
        <f t="shared" si="17"/>
        <v>9638.4</v>
      </c>
      <c r="Y27" s="254">
        <f t="shared" si="18"/>
        <v>10040</v>
      </c>
      <c r="Z27" s="254">
        <f t="shared" si="23"/>
        <v>11044</v>
      </c>
      <c r="AA27" s="254">
        <f t="shared" si="24"/>
        <v>12048</v>
      </c>
      <c r="AB27" s="254">
        <f t="shared" si="25"/>
        <v>13052</v>
      </c>
      <c r="AC27" s="254">
        <f t="shared" si="26"/>
        <v>14056</v>
      </c>
      <c r="AD27" s="254">
        <f t="shared" si="27"/>
        <v>15060</v>
      </c>
      <c r="AE27" s="268" t="s">
        <v>352</v>
      </c>
      <c r="AF27" s="262" t="s">
        <v>353</v>
      </c>
    </row>
    <row r="28" spans="1:32" ht="15.75" x14ac:dyDescent="0.25">
      <c r="A28" s="541"/>
      <c r="B28" s="253" t="s">
        <v>294</v>
      </c>
      <c r="C28" s="238">
        <f t="shared" si="1"/>
        <v>1204.8</v>
      </c>
      <c r="D28" s="238">
        <f t="shared" si="2"/>
        <v>1606.4</v>
      </c>
      <c r="E28" s="238">
        <f t="shared" si="3"/>
        <v>2008</v>
      </c>
      <c r="F28" s="238">
        <f t="shared" si="4"/>
        <v>2409.6</v>
      </c>
      <c r="G28" s="238">
        <f t="shared" si="5"/>
        <v>2811.2</v>
      </c>
      <c r="H28" s="238">
        <f t="shared" si="19"/>
        <v>3212.8</v>
      </c>
      <c r="I28" s="238">
        <f t="shared" si="6"/>
        <v>3614.4</v>
      </c>
      <c r="J28" s="500">
        <v>4016</v>
      </c>
      <c r="K28" s="238">
        <f t="shared" si="7"/>
        <v>4417.6000000000004</v>
      </c>
      <c r="L28" s="238">
        <f t="shared" si="8"/>
        <v>4819.2</v>
      </c>
      <c r="M28" s="238">
        <f t="shared" si="9"/>
        <v>5220.8</v>
      </c>
      <c r="N28" s="238">
        <f t="shared" si="10"/>
        <v>5622.4</v>
      </c>
      <c r="O28" s="238">
        <f t="shared" si="11"/>
        <v>6024</v>
      </c>
      <c r="P28" s="238">
        <f t="shared" si="20"/>
        <v>6425.6</v>
      </c>
      <c r="Q28" s="238">
        <f t="shared" si="21"/>
        <v>6827.2</v>
      </c>
      <c r="R28" s="238">
        <f t="shared" si="22"/>
        <v>7228.8</v>
      </c>
      <c r="S28" s="238">
        <f t="shared" si="12"/>
        <v>7630.4</v>
      </c>
      <c r="T28" s="238">
        <f t="shared" si="13"/>
        <v>8032</v>
      </c>
      <c r="U28" s="238">
        <f t="shared" si="14"/>
        <v>8433.6</v>
      </c>
      <c r="V28" s="238">
        <f t="shared" si="15"/>
        <v>8835.2000000000007</v>
      </c>
      <c r="W28" s="238">
        <f t="shared" si="16"/>
        <v>9236.7999999999993</v>
      </c>
      <c r="X28" s="238">
        <f t="shared" si="17"/>
        <v>9638.4</v>
      </c>
      <c r="Y28" s="254">
        <f t="shared" si="18"/>
        <v>10040</v>
      </c>
      <c r="Z28" s="254">
        <f t="shared" si="23"/>
        <v>11044</v>
      </c>
      <c r="AA28" s="254">
        <f t="shared" si="24"/>
        <v>12048</v>
      </c>
      <c r="AB28" s="254">
        <f t="shared" si="25"/>
        <v>13052</v>
      </c>
      <c r="AC28" s="254">
        <f t="shared" si="26"/>
        <v>14056</v>
      </c>
      <c r="AD28" s="254">
        <f t="shared" si="27"/>
        <v>15060</v>
      </c>
      <c r="AE28" s="268" t="s">
        <v>352</v>
      </c>
      <c r="AF28" s="262" t="s">
        <v>353</v>
      </c>
    </row>
    <row r="29" spans="1:32" ht="15" customHeight="1" x14ac:dyDescent="0.25">
      <c r="A29" s="654"/>
      <c r="B29" s="637" t="s">
        <v>299</v>
      </c>
      <c r="C29" s="238">
        <f t="shared" si="1"/>
        <v>1204.8</v>
      </c>
      <c r="D29" s="238">
        <f t="shared" si="2"/>
        <v>1606.4</v>
      </c>
      <c r="E29" s="238">
        <f t="shared" si="3"/>
        <v>2008</v>
      </c>
      <c r="F29" s="238">
        <f t="shared" si="4"/>
        <v>2409.6</v>
      </c>
      <c r="G29" s="238">
        <f t="shared" si="5"/>
        <v>2811.2</v>
      </c>
      <c r="H29" s="238">
        <f t="shared" si="19"/>
        <v>3212.8</v>
      </c>
      <c r="I29" s="238">
        <f t="shared" si="6"/>
        <v>3614.4</v>
      </c>
      <c r="J29" s="500">
        <v>4016</v>
      </c>
      <c r="K29" s="238">
        <f t="shared" si="7"/>
        <v>4417.6000000000004</v>
      </c>
      <c r="L29" s="238">
        <f t="shared" si="8"/>
        <v>4819.2</v>
      </c>
      <c r="M29" s="238">
        <f t="shared" si="9"/>
        <v>5220.8</v>
      </c>
      <c r="N29" s="238">
        <f t="shared" si="10"/>
        <v>5622.4</v>
      </c>
      <c r="O29" s="238">
        <f t="shared" si="11"/>
        <v>6024</v>
      </c>
      <c r="P29" s="238">
        <f t="shared" si="20"/>
        <v>6425.6</v>
      </c>
      <c r="Q29" s="238">
        <f t="shared" si="21"/>
        <v>6827.2</v>
      </c>
      <c r="R29" s="238">
        <f t="shared" si="22"/>
        <v>7228.8</v>
      </c>
      <c r="S29" s="238">
        <f t="shared" si="12"/>
        <v>7630.4</v>
      </c>
      <c r="T29" s="238">
        <f t="shared" si="13"/>
        <v>8032</v>
      </c>
      <c r="U29" s="238">
        <f t="shared" si="14"/>
        <v>8433.6</v>
      </c>
      <c r="V29" s="238">
        <f t="shared" si="15"/>
        <v>8835.2000000000007</v>
      </c>
      <c r="W29" s="238">
        <f t="shared" si="16"/>
        <v>9236.7999999999993</v>
      </c>
      <c r="X29" s="238">
        <f t="shared" si="17"/>
        <v>9638.4</v>
      </c>
      <c r="Y29" s="254">
        <f t="shared" si="18"/>
        <v>10040</v>
      </c>
      <c r="Z29" s="254">
        <f t="shared" si="23"/>
        <v>11044</v>
      </c>
      <c r="AA29" s="254">
        <f t="shared" si="24"/>
        <v>12048</v>
      </c>
      <c r="AB29" s="254">
        <f t="shared" si="25"/>
        <v>13052</v>
      </c>
      <c r="AC29" s="254">
        <f t="shared" si="26"/>
        <v>14056</v>
      </c>
      <c r="AD29" s="254">
        <f t="shared" si="27"/>
        <v>15060</v>
      </c>
      <c r="AE29" s="632" t="s">
        <v>352</v>
      </c>
      <c r="AF29" s="633" t="s">
        <v>353</v>
      </c>
    </row>
    <row r="30" spans="1:32" ht="15" customHeight="1" x14ac:dyDescent="0.25">
      <c r="A30" s="654"/>
      <c r="B30" s="638"/>
      <c r="C30" s="238">
        <f t="shared" si="1"/>
        <v>1204.8</v>
      </c>
      <c r="D30" s="238">
        <f t="shared" si="2"/>
        <v>1606.4</v>
      </c>
      <c r="E30" s="238">
        <f t="shared" si="3"/>
        <v>2008</v>
      </c>
      <c r="F30" s="238">
        <f t="shared" si="4"/>
        <v>2409.6</v>
      </c>
      <c r="G30" s="238">
        <f t="shared" si="5"/>
        <v>2811.2</v>
      </c>
      <c r="H30" s="238">
        <f t="shared" si="19"/>
        <v>3212.8</v>
      </c>
      <c r="I30" s="238">
        <f t="shared" si="6"/>
        <v>3614.4</v>
      </c>
      <c r="J30" s="500">
        <v>4016</v>
      </c>
      <c r="K30" s="238">
        <f t="shared" si="7"/>
        <v>4417.6000000000004</v>
      </c>
      <c r="L30" s="238">
        <f t="shared" si="8"/>
        <v>4819.2</v>
      </c>
      <c r="M30" s="238">
        <f t="shared" si="9"/>
        <v>5220.8</v>
      </c>
      <c r="N30" s="238">
        <f t="shared" si="10"/>
        <v>5622.4</v>
      </c>
      <c r="O30" s="238">
        <f t="shared" si="11"/>
        <v>6024</v>
      </c>
      <c r="P30" s="238">
        <f t="shared" si="20"/>
        <v>6425.6</v>
      </c>
      <c r="Q30" s="238">
        <f t="shared" si="21"/>
        <v>6827.2</v>
      </c>
      <c r="R30" s="238">
        <f t="shared" si="22"/>
        <v>7228.8</v>
      </c>
      <c r="S30" s="238">
        <f t="shared" si="12"/>
        <v>7630.4</v>
      </c>
      <c r="T30" s="238">
        <f t="shared" si="13"/>
        <v>8032</v>
      </c>
      <c r="U30" s="238">
        <f t="shared" si="14"/>
        <v>8433.6</v>
      </c>
      <c r="V30" s="238">
        <f t="shared" si="15"/>
        <v>8835.2000000000007</v>
      </c>
      <c r="W30" s="238">
        <f t="shared" si="16"/>
        <v>9236.7999999999993</v>
      </c>
      <c r="X30" s="238">
        <f t="shared" si="17"/>
        <v>9638.4</v>
      </c>
      <c r="Y30" s="254">
        <f t="shared" si="18"/>
        <v>10040</v>
      </c>
      <c r="Z30" s="254">
        <f t="shared" si="23"/>
        <v>11044</v>
      </c>
      <c r="AA30" s="254">
        <f t="shared" si="24"/>
        <v>12048</v>
      </c>
      <c r="AB30" s="254">
        <f t="shared" si="25"/>
        <v>13052</v>
      </c>
      <c r="AC30" s="254">
        <f t="shared" si="26"/>
        <v>14056</v>
      </c>
      <c r="AD30" s="254">
        <f t="shared" si="27"/>
        <v>15060</v>
      </c>
      <c r="AE30" s="568"/>
      <c r="AF30" s="570"/>
    </row>
    <row r="31" spans="1:32" ht="31.5" x14ac:dyDescent="0.25">
      <c r="A31" s="541"/>
      <c r="B31" s="232" t="s">
        <v>337</v>
      </c>
      <c r="C31" s="238">
        <f t="shared" si="1"/>
        <v>972.9</v>
      </c>
      <c r="D31" s="238">
        <f t="shared" si="2"/>
        <v>1297.2</v>
      </c>
      <c r="E31" s="238">
        <f t="shared" si="3"/>
        <v>1621.5</v>
      </c>
      <c r="F31" s="238">
        <f t="shared" si="4"/>
        <v>1945.8</v>
      </c>
      <c r="G31" s="238">
        <f t="shared" si="5"/>
        <v>2270.1</v>
      </c>
      <c r="H31" s="238">
        <f t="shared" si="19"/>
        <v>2594.4</v>
      </c>
      <c r="I31" s="238">
        <f t="shared" si="6"/>
        <v>2918.7000000000003</v>
      </c>
      <c r="J31" s="504">
        <v>3243</v>
      </c>
      <c r="K31" s="238">
        <f t="shared" si="7"/>
        <v>3567.3</v>
      </c>
      <c r="L31" s="238">
        <f t="shared" si="8"/>
        <v>3891.6</v>
      </c>
      <c r="M31" s="238">
        <f t="shared" si="9"/>
        <v>4215.9000000000005</v>
      </c>
      <c r="N31" s="238">
        <f t="shared" si="10"/>
        <v>4540.2</v>
      </c>
      <c r="O31" s="238">
        <f t="shared" si="11"/>
        <v>4864.5</v>
      </c>
      <c r="P31" s="238">
        <f t="shared" si="20"/>
        <v>5188.8</v>
      </c>
      <c r="Q31" s="238">
        <f t="shared" si="21"/>
        <v>5513.0999999999995</v>
      </c>
      <c r="R31" s="238">
        <f t="shared" si="22"/>
        <v>5837.4000000000005</v>
      </c>
      <c r="S31" s="238">
        <f t="shared" si="12"/>
        <v>6161.7</v>
      </c>
      <c r="T31" s="238">
        <f t="shared" si="13"/>
        <v>6486</v>
      </c>
      <c r="U31" s="238">
        <f t="shared" si="14"/>
        <v>6810.3</v>
      </c>
      <c r="V31" s="238">
        <f t="shared" si="15"/>
        <v>7134.6</v>
      </c>
      <c r="W31" s="238">
        <f t="shared" si="16"/>
        <v>7458.9</v>
      </c>
      <c r="X31" s="238">
        <f t="shared" si="17"/>
        <v>7783.2</v>
      </c>
      <c r="Y31" s="254">
        <f t="shared" si="18"/>
        <v>8107.5</v>
      </c>
      <c r="Z31" s="254">
        <f t="shared" si="23"/>
        <v>8918.25</v>
      </c>
      <c r="AA31" s="254">
        <f t="shared" si="24"/>
        <v>9729</v>
      </c>
      <c r="AB31" s="254">
        <f t="shared" si="25"/>
        <v>10539.750000000002</v>
      </c>
      <c r="AC31" s="254">
        <f t="shared" si="26"/>
        <v>11350.5</v>
      </c>
      <c r="AD31" s="254">
        <f t="shared" si="27"/>
        <v>12161.25</v>
      </c>
      <c r="AE31" s="268" t="s">
        <v>298</v>
      </c>
      <c r="AF31" s="262" t="s">
        <v>356</v>
      </c>
    </row>
    <row r="32" spans="1:32" ht="16.5" thickBot="1" x14ac:dyDescent="0.3">
      <c r="A32" s="542"/>
      <c r="B32" s="251" t="s">
        <v>338</v>
      </c>
      <c r="C32" s="255">
        <f t="shared" si="1"/>
        <v>972.9</v>
      </c>
      <c r="D32" s="255">
        <f t="shared" si="2"/>
        <v>1297.2</v>
      </c>
      <c r="E32" s="255">
        <f t="shared" si="3"/>
        <v>1621.5</v>
      </c>
      <c r="F32" s="255">
        <f t="shared" si="4"/>
        <v>1945.8</v>
      </c>
      <c r="G32" s="255">
        <f t="shared" si="5"/>
        <v>2270.1</v>
      </c>
      <c r="H32" s="255">
        <f t="shared" si="19"/>
        <v>2594.4</v>
      </c>
      <c r="I32" s="255">
        <f t="shared" si="6"/>
        <v>2918.7000000000003</v>
      </c>
      <c r="J32" s="505">
        <v>3243</v>
      </c>
      <c r="K32" s="255">
        <f t="shared" si="7"/>
        <v>3567.3</v>
      </c>
      <c r="L32" s="255">
        <f t="shared" si="8"/>
        <v>3891.6</v>
      </c>
      <c r="M32" s="255">
        <f t="shared" si="9"/>
        <v>4215.9000000000005</v>
      </c>
      <c r="N32" s="255">
        <f t="shared" si="10"/>
        <v>4540.2</v>
      </c>
      <c r="O32" s="255">
        <f t="shared" si="11"/>
        <v>4864.5</v>
      </c>
      <c r="P32" s="255">
        <f t="shared" si="20"/>
        <v>5188.8</v>
      </c>
      <c r="Q32" s="255">
        <f t="shared" si="21"/>
        <v>5513.0999999999995</v>
      </c>
      <c r="R32" s="255">
        <f t="shared" si="22"/>
        <v>5837.4000000000005</v>
      </c>
      <c r="S32" s="255">
        <f t="shared" si="12"/>
        <v>6161.7</v>
      </c>
      <c r="T32" s="255">
        <f t="shared" si="13"/>
        <v>6486</v>
      </c>
      <c r="U32" s="255">
        <f t="shared" si="14"/>
        <v>6810.3</v>
      </c>
      <c r="V32" s="255">
        <f t="shared" si="15"/>
        <v>7134.6</v>
      </c>
      <c r="W32" s="255">
        <f t="shared" si="16"/>
        <v>7458.9</v>
      </c>
      <c r="X32" s="255">
        <f t="shared" si="17"/>
        <v>7783.2</v>
      </c>
      <c r="Y32" s="134">
        <f t="shared" si="18"/>
        <v>8107.5</v>
      </c>
      <c r="Z32" s="134">
        <f t="shared" si="23"/>
        <v>8918.25</v>
      </c>
      <c r="AA32" s="134">
        <f t="shared" si="24"/>
        <v>9729</v>
      </c>
      <c r="AB32" s="134">
        <f t="shared" si="25"/>
        <v>10539.750000000002</v>
      </c>
      <c r="AC32" s="134">
        <f t="shared" si="26"/>
        <v>11350.5</v>
      </c>
      <c r="AD32" s="134">
        <f t="shared" si="27"/>
        <v>12161.25</v>
      </c>
      <c r="AE32" s="269" t="s">
        <v>298</v>
      </c>
      <c r="AF32" s="263" t="s">
        <v>353</v>
      </c>
    </row>
    <row r="33" spans="1:32" ht="15.75" x14ac:dyDescent="0.25">
      <c r="A33" s="561">
        <v>3</v>
      </c>
      <c r="B33" s="136" t="s">
        <v>6</v>
      </c>
      <c r="C33" s="126">
        <f t="shared" si="1"/>
        <v>1255.2</v>
      </c>
      <c r="D33" s="126">
        <f t="shared" si="2"/>
        <v>1673.6000000000001</v>
      </c>
      <c r="E33" s="126">
        <f t="shared" si="3"/>
        <v>2092</v>
      </c>
      <c r="F33" s="126">
        <f t="shared" si="4"/>
        <v>2510.4</v>
      </c>
      <c r="G33" s="126">
        <f t="shared" si="5"/>
        <v>2928.7999999999997</v>
      </c>
      <c r="H33" s="126">
        <f t="shared" si="19"/>
        <v>3347.2000000000003</v>
      </c>
      <c r="I33" s="126">
        <f t="shared" si="6"/>
        <v>3765.6</v>
      </c>
      <c r="J33" s="126">
        <v>4184</v>
      </c>
      <c r="K33" s="126">
        <f t="shared" si="7"/>
        <v>4602.4000000000005</v>
      </c>
      <c r="L33" s="126">
        <f t="shared" si="8"/>
        <v>5020.8</v>
      </c>
      <c r="M33" s="126">
        <f t="shared" si="9"/>
        <v>5439.2</v>
      </c>
      <c r="N33" s="126">
        <f t="shared" si="10"/>
        <v>5857.5999999999995</v>
      </c>
      <c r="O33" s="126">
        <f t="shared" si="11"/>
        <v>6276</v>
      </c>
      <c r="P33" s="126">
        <f t="shared" si="20"/>
        <v>6694.4000000000005</v>
      </c>
      <c r="Q33" s="126">
        <f t="shared" si="21"/>
        <v>7112.8</v>
      </c>
      <c r="R33" s="126">
        <f t="shared" si="22"/>
        <v>7531.2</v>
      </c>
      <c r="S33" s="126">
        <f t="shared" si="12"/>
        <v>7949.5999999999995</v>
      </c>
      <c r="T33" s="126">
        <f t="shared" si="13"/>
        <v>8368</v>
      </c>
      <c r="U33" s="126">
        <f t="shared" si="14"/>
        <v>8786.4</v>
      </c>
      <c r="V33" s="126">
        <f t="shared" si="15"/>
        <v>9204.8000000000011</v>
      </c>
      <c r="W33" s="126">
        <f t="shared" si="16"/>
        <v>9623.1999999999989</v>
      </c>
      <c r="X33" s="126">
        <f t="shared" si="17"/>
        <v>10041.6</v>
      </c>
      <c r="Y33" s="127">
        <f t="shared" si="18"/>
        <v>10460</v>
      </c>
      <c r="Z33" s="127">
        <f t="shared" si="23"/>
        <v>11506.000000000002</v>
      </c>
      <c r="AA33" s="127">
        <f t="shared" si="24"/>
        <v>12552</v>
      </c>
      <c r="AB33" s="127">
        <f t="shared" si="25"/>
        <v>13598</v>
      </c>
      <c r="AC33" s="127">
        <f t="shared" si="26"/>
        <v>14643.999999999998</v>
      </c>
      <c r="AD33" s="127">
        <f t="shared" si="27"/>
        <v>15690</v>
      </c>
      <c r="AE33" s="267" t="s">
        <v>352</v>
      </c>
      <c r="AF33" s="261" t="s">
        <v>353</v>
      </c>
    </row>
    <row r="34" spans="1:32" ht="31.5" x14ac:dyDescent="0.25">
      <c r="A34" s="562"/>
      <c r="B34" s="130" t="s">
        <v>300</v>
      </c>
      <c r="C34" s="238">
        <f t="shared" si="1"/>
        <v>1255.2</v>
      </c>
      <c r="D34" s="238">
        <f t="shared" si="2"/>
        <v>1673.6000000000001</v>
      </c>
      <c r="E34" s="238">
        <f t="shared" si="3"/>
        <v>2092</v>
      </c>
      <c r="F34" s="238">
        <f t="shared" si="4"/>
        <v>2510.4</v>
      </c>
      <c r="G34" s="238">
        <f t="shared" si="5"/>
        <v>2928.7999999999997</v>
      </c>
      <c r="H34" s="238">
        <f t="shared" si="19"/>
        <v>3347.2000000000003</v>
      </c>
      <c r="I34" s="238">
        <f t="shared" si="6"/>
        <v>3765.6</v>
      </c>
      <c r="J34" s="504">
        <v>4184</v>
      </c>
      <c r="K34" s="238">
        <f t="shared" si="7"/>
        <v>4602.4000000000005</v>
      </c>
      <c r="L34" s="238">
        <f t="shared" si="8"/>
        <v>5020.8</v>
      </c>
      <c r="M34" s="238">
        <f t="shared" si="9"/>
        <v>5439.2</v>
      </c>
      <c r="N34" s="238">
        <f t="shared" si="10"/>
        <v>5857.5999999999995</v>
      </c>
      <c r="O34" s="238">
        <f t="shared" si="11"/>
        <v>6276</v>
      </c>
      <c r="P34" s="238">
        <f t="shared" si="20"/>
        <v>6694.4000000000005</v>
      </c>
      <c r="Q34" s="238">
        <f t="shared" si="21"/>
        <v>7112.8</v>
      </c>
      <c r="R34" s="238">
        <f t="shared" si="22"/>
        <v>7531.2</v>
      </c>
      <c r="S34" s="238">
        <f t="shared" si="12"/>
        <v>7949.5999999999995</v>
      </c>
      <c r="T34" s="238">
        <f t="shared" si="13"/>
        <v>8368</v>
      </c>
      <c r="U34" s="238">
        <f t="shared" si="14"/>
        <v>8786.4</v>
      </c>
      <c r="V34" s="238">
        <f t="shared" si="15"/>
        <v>9204.8000000000011</v>
      </c>
      <c r="W34" s="238">
        <f t="shared" si="16"/>
        <v>9623.1999999999989</v>
      </c>
      <c r="X34" s="238">
        <f t="shared" si="17"/>
        <v>10041.6</v>
      </c>
      <c r="Y34" s="254">
        <f t="shared" si="18"/>
        <v>10460</v>
      </c>
      <c r="Z34" s="254">
        <f t="shared" si="23"/>
        <v>11506.000000000002</v>
      </c>
      <c r="AA34" s="254">
        <f t="shared" si="24"/>
        <v>12552</v>
      </c>
      <c r="AB34" s="254">
        <f t="shared" si="25"/>
        <v>13598</v>
      </c>
      <c r="AC34" s="254">
        <f t="shared" si="26"/>
        <v>14643.999999999998</v>
      </c>
      <c r="AD34" s="254">
        <f t="shared" si="27"/>
        <v>15690</v>
      </c>
      <c r="AE34" s="268" t="s">
        <v>359</v>
      </c>
      <c r="AF34" s="262" t="s">
        <v>360</v>
      </c>
    </row>
    <row r="35" spans="1:32" ht="30.75" x14ac:dyDescent="0.25">
      <c r="A35" s="562"/>
      <c r="B35" s="130" t="s">
        <v>301</v>
      </c>
      <c r="C35" s="238">
        <f t="shared" si="1"/>
        <v>1255.2</v>
      </c>
      <c r="D35" s="238">
        <f t="shared" si="2"/>
        <v>1673.6000000000001</v>
      </c>
      <c r="E35" s="238">
        <f t="shared" si="3"/>
        <v>2092</v>
      </c>
      <c r="F35" s="238">
        <f t="shared" si="4"/>
        <v>2510.4</v>
      </c>
      <c r="G35" s="238">
        <f t="shared" si="5"/>
        <v>2928.7999999999997</v>
      </c>
      <c r="H35" s="238">
        <f t="shared" si="19"/>
        <v>3347.2000000000003</v>
      </c>
      <c r="I35" s="238">
        <f t="shared" si="6"/>
        <v>3765.6</v>
      </c>
      <c r="J35" s="504">
        <v>4184</v>
      </c>
      <c r="K35" s="238">
        <f t="shared" si="7"/>
        <v>4602.4000000000005</v>
      </c>
      <c r="L35" s="238">
        <f t="shared" si="8"/>
        <v>5020.8</v>
      </c>
      <c r="M35" s="238">
        <f t="shared" si="9"/>
        <v>5439.2</v>
      </c>
      <c r="N35" s="238">
        <f t="shared" si="10"/>
        <v>5857.5999999999995</v>
      </c>
      <c r="O35" s="238">
        <f t="shared" si="11"/>
        <v>6276</v>
      </c>
      <c r="P35" s="238">
        <f t="shared" si="20"/>
        <v>6694.4000000000005</v>
      </c>
      <c r="Q35" s="238">
        <f t="shared" si="21"/>
        <v>7112.8</v>
      </c>
      <c r="R35" s="238">
        <f t="shared" si="22"/>
        <v>7531.2</v>
      </c>
      <c r="S35" s="238">
        <f t="shared" si="12"/>
        <v>7949.5999999999995</v>
      </c>
      <c r="T35" s="238">
        <f t="shared" si="13"/>
        <v>8368</v>
      </c>
      <c r="U35" s="238">
        <f t="shared" si="14"/>
        <v>8786.4</v>
      </c>
      <c r="V35" s="238">
        <f t="shared" si="15"/>
        <v>9204.8000000000011</v>
      </c>
      <c r="W35" s="238">
        <f t="shared" si="16"/>
        <v>9623.1999999999989</v>
      </c>
      <c r="X35" s="238">
        <f t="shared" si="17"/>
        <v>10041.6</v>
      </c>
      <c r="Y35" s="254">
        <f t="shared" si="18"/>
        <v>10460</v>
      </c>
      <c r="Z35" s="254">
        <f t="shared" si="23"/>
        <v>11506.000000000002</v>
      </c>
      <c r="AA35" s="254">
        <f t="shared" si="24"/>
        <v>12552</v>
      </c>
      <c r="AB35" s="254">
        <f t="shared" si="25"/>
        <v>13598</v>
      </c>
      <c r="AC35" s="254">
        <f t="shared" si="26"/>
        <v>14643.999999999998</v>
      </c>
      <c r="AD35" s="254">
        <f t="shared" si="27"/>
        <v>15690</v>
      </c>
      <c r="AE35" s="268" t="s">
        <v>352</v>
      </c>
      <c r="AF35" s="262" t="s">
        <v>298</v>
      </c>
    </row>
    <row r="36" spans="1:32" ht="15.75" x14ac:dyDescent="0.25">
      <c r="A36" s="562"/>
      <c r="B36" s="130" t="s">
        <v>302</v>
      </c>
      <c r="C36" s="238">
        <f t="shared" si="1"/>
        <v>1255.2</v>
      </c>
      <c r="D36" s="238">
        <f t="shared" si="2"/>
        <v>1673.6000000000001</v>
      </c>
      <c r="E36" s="238">
        <f t="shared" si="3"/>
        <v>2092</v>
      </c>
      <c r="F36" s="238">
        <f t="shared" si="4"/>
        <v>2510.4</v>
      </c>
      <c r="G36" s="238">
        <f t="shared" si="5"/>
        <v>2928.7999999999997</v>
      </c>
      <c r="H36" s="238">
        <f t="shared" si="19"/>
        <v>3347.2000000000003</v>
      </c>
      <c r="I36" s="238">
        <f t="shared" si="6"/>
        <v>3765.6</v>
      </c>
      <c r="J36" s="504">
        <v>4184</v>
      </c>
      <c r="K36" s="238">
        <f t="shared" si="7"/>
        <v>4602.4000000000005</v>
      </c>
      <c r="L36" s="238">
        <f t="shared" si="8"/>
        <v>5020.8</v>
      </c>
      <c r="M36" s="238">
        <f t="shared" si="9"/>
        <v>5439.2</v>
      </c>
      <c r="N36" s="238">
        <f t="shared" si="10"/>
        <v>5857.5999999999995</v>
      </c>
      <c r="O36" s="238">
        <f t="shared" si="11"/>
        <v>6276</v>
      </c>
      <c r="P36" s="238">
        <f t="shared" ref="P36:P43" si="28">J36*1.6</f>
        <v>6694.4000000000005</v>
      </c>
      <c r="Q36" s="238">
        <f t="shared" ref="Q36:Q43" si="29">J36*1.7</f>
        <v>7112.8</v>
      </c>
      <c r="R36" s="238">
        <f t="shared" ref="R36:R43" si="30">J36*1.8</f>
        <v>7531.2</v>
      </c>
      <c r="S36" s="238">
        <f t="shared" si="12"/>
        <v>7949.5999999999995</v>
      </c>
      <c r="T36" s="238">
        <f t="shared" si="13"/>
        <v>8368</v>
      </c>
      <c r="U36" s="238">
        <f t="shared" si="14"/>
        <v>8786.4</v>
      </c>
      <c r="V36" s="238">
        <f t="shared" si="15"/>
        <v>9204.8000000000011</v>
      </c>
      <c r="W36" s="238">
        <f t="shared" si="16"/>
        <v>9623.1999999999989</v>
      </c>
      <c r="X36" s="238">
        <f t="shared" si="17"/>
        <v>10041.6</v>
      </c>
      <c r="Y36" s="254">
        <f t="shared" si="18"/>
        <v>10460</v>
      </c>
      <c r="Z36" s="254">
        <f t="shared" si="23"/>
        <v>11506.000000000002</v>
      </c>
      <c r="AA36" s="254">
        <f t="shared" si="24"/>
        <v>12552</v>
      </c>
      <c r="AB36" s="254">
        <f t="shared" si="25"/>
        <v>13598</v>
      </c>
      <c r="AC36" s="254">
        <f t="shared" si="26"/>
        <v>14643.999999999998</v>
      </c>
      <c r="AD36" s="254">
        <f t="shared" si="27"/>
        <v>15690</v>
      </c>
      <c r="AE36" s="268" t="s">
        <v>363</v>
      </c>
      <c r="AF36" s="262" t="s">
        <v>364</v>
      </c>
    </row>
    <row r="37" spans="1:32" ht="31.5" x14ac:dyDescent="0.25">
      <c r="A37" s="562"/>
      <c r="B37" s="130" t="s">
        <v>305</v>
      </c>
      <c r="C37" s="238">
        <f t="shared" si="1"/>
        <v>1013.0999999999999</v>
      </c>
      <c r="D37" s="238">
        <f t="shared" si="2"/>
        <v>1350.8000000000002</v>
      </c>
      <c r="E37" s="238">
        <f t="shared" si="3"/>
        <v>1688.5</v>
      </c>
      <c r="F37" s="238">
        <f t="shared" si="4"/>
        <v>2026.1999999999998</v>
      </c>
      <c r="G37" s="238">
        <f t="shared" si="5"/>
        <v>2363.8999999999996</v>
      </c>
      <c r="H37" s="238">
        <f t="shared" si="19"/>
        <v>2701.6000000000004</v>
      </c>
      <c r="I37" s="238">
        <f t="shared" si="6"/>
        <v>3039.3</v>
      </c>
      <c r="J37" s="504">
        <v>3377</v>
      </c>
      <c r="K37" s="238">
        <f t="shared" si="7"/>
        <v>3714.7000000000003</v>
      </c>
      <c r="L37" s="238">
        <f t="shared" si="8"/>
        <v>4052.3999999999996</v>
      </c>
      <c r="M37" s="238">
        <f t="shared" si="9"/>
        <v>4390.1000000000004</v>
      </c>
      <c r="N37" s="238">
        <f t="shared" si="10"/>
        <v>4727.7999999999993</v>
      </c>
      <c r="O37" s="238">
        <f t="shared" si="11"/>
        <v>5065.5</v>
      </c>
      <c r="P37" s="238">
        <f t="shared" si="28"/>
        <v>5403.2000000000007</v>
      </c>
      <c r="Q37" s="238">
        <f t="shared" si="29"/>
        <v>5740.9</v>
      </c>
      <c r="R37" s="238">
        <f t="shared" si="30"/>
        <v>6078.6</v>
      </c>
      <c r="S37" s="238">
        <f t="shared" si="12"/>
        <v>6416.2999999999993</v>
      </c>
      <c r="T37" s="238">
        <f t="shared" si="13"/>
        <v>6754</v>
      </c>
      <c r="U37" s="238">
        <f t="shared" si="14"/>
        <v>7091.7000000000007</v>
      </c>
      <c r="V37" s="238">
        <f t="shared" si="15"/>
        <v>7429.4000000000005</v>
      </c>
      <c r="W37" s="238">
        <f t="shared" si="16"/>
        <v>7767.0999999999995</v>
      </c>
      <c r="X37" s="238">
        <f t="shared" si="17"/>
        <v>8104.7999999999993</v>
      </c>
      <c r="Y37" s="254">
        <f t="shared" si="18"/>
        <v>8442.5</v>
      </c>
      <c r="Z37" s="254">
        <f t="shared" si="23"/>
        <v>9286.75</v>
      </c>
      <c r="AA37" s="254">
        <f t="shared" si="24"/>
        <v>10131</v>
      </c>
      <c r="AB37" s="254">
        <f t="shared" si="25"/>
        <v>10975.25</v>
      </c>
      <c r="AC37" s="254">
        <f t="shared" si="26"/>
        <v>11819.499999999998</v>
      </c>
      <c r="AD37" s="254">
        <f t="shared" si="27"/>
        <v>12663.75</v>
      </c>
      <c r="AE37" s="268" t="s">
        <v>298</v>
      </c>
      <c r="AF37" s="262" t="s">
        <v>356</v>
      </c>
    </row>
    <row r="38" spans="1:32" ht="30.75" x14ac:dyDescent="0.25">
      <c r="A38" s="562"/>
      <c r="B38" s="130" t="s">
        <v>378</v>
      </c>
      <c r="C38" s="238">
        <f t="shared" si="1"/>
        <v>1013.0999999999999</v>
      </c>
      <c r="D38" s="238">
        <f t="shared" si="2"/>
        <v>1350.8000000000002</v>
      </c>
      <c r="E38" s="238">
        <f t="shared" si="3"/>
        <v>1688.5</v>
      </c>
      <c r="F38" s="238">
        <f t="shared" si="4"/>
        <v>2026.1999999999998</v>
      </c>
      <c r="G38" s="238">
        <f t="shared" si="5"/>
        <v>2363.8999999999996</v>
      </c>
      <c r="H38" s="238">
        <f t="shared" si="19"/>
        <v>2701.6000000000004</v>
      </c>
      <c r="I38" s="238">
        <f t="shared" si="6"/>
        <v>3039.3</v>
      </c>
      <c r="J38" s="504">
        <v>3377</v>
      </c>
      <c r="K38" s="238">
        <f t="shared" si="7"/>
        <v>3714.7000000000003</v>
      </c>
      <c r="L38" s="238">
        <f t="shared" si="8"/>
        <v>4052.3999999999996</v>
      </c>
      <c r="M38" s="238">
        <f t="shared" si="9"/>
        <v>4390.1000000000004</v>
      </c>
      <c r="N38" s="238">
        <f t="shared" si="10"/>
        <v>4727.7999999999993</v>
      </c>
      <c r="O38" s="238">
        <f t="shared" si="11"/>
        <v>5065.5</v>
      </c>
      <c r="P38" s="238">
        <f t="shared" si="28"/>
        <v>5403.2000000000007</v>
      </c>
      <c r="Q38" s="238">
        <f t="shared" si="29"/>
        <v>5740.9</v>
      </c>
      <c r="R38" s="238">
        <f t="shared" si="30"/>
        <v>6078.6</v>
      </c>
      <c r="S38" s="238">
        <f t="shared" si="12"/>
        <v>6416.2999999999993</v>
      </c>
      <c r="T38" s="238">
        <f t="shared" si="13"/>
        <v>6754</v>
      </c>
      <c r="U38" s="238">
        <f t="shared" si="14"/>
        <v>7091.7000000000007</v>
      </c>
      <c r="V38" s="238">
        <f t="shared" si="15"/>
        <v>7429.4000000000005</v>
      </c>
      <c r="W38" s="238">
        <f t="shared" si="16"/>
        <v>7767.0999999999995</v>
      </c>
      <c r="X38" s="238">
        <f t="shared" si="17"/>
        <v>8104.7999999999993</v>
      </c>
      <c r="Y38" s="254">
        <f t="shared" si="18"/>
        <v>8442.5</v>
      </c>
      <c r="Z38" s="254">
        <f t="shared" si="23"/>
        <v>9286.75</v>
      </c>
      <c r="AA38" s="254">
        <f t="shared" si="24"/>
        <v>10131</v>
      </c>
      <c r="AB38" s="254">
        <f t="shared" si="25"/>
        <v>10975.25</v>
      </c>
      <c r="AC38" s="254">
        <f t="shared" si="26"/>
        <v>11819.499999999998</v>
      </c>
      <c r="AD38" s="254">
        <f t="shared" si="27"/>
        <v>12663.75</v>
      </c>
      <c r="AE38" s="268" t="s">
        <v>298</v>
      </c>
      <c r="AF38" s="262" t="s">
        <v>360</v>
      </c>
    </row>
    <row r="39" spans="1:32" ht="31.5" x14ac:dyDescent="0.25">
      <c r="A39" s="562"/>
      <c r="B39" s="130" t="s">
        <v>308</v>
      </c>
      <c r="C39" s="238">
        <f t="shared" si="1"/>
        <v>1255.2</v>
      </c>
      <c r="D39" s="238">
        <f t="shared" si="2"/>
        <v>1673.6000000000001</v>
      </c>
      <c r="E39" s="238">
        <f t="shared" si="3"/>
        <v>2092</v>
      </c>
      <c r="F39" s="238">
        <f t="shared" si="4"/>
        <v>2510.4</v>
      </c>
      <c r="G39" s="238">
        <f t="shared" si="5"/>
        <v>2928.7999999999997</v>
      </c>
      <c r="H39" s="238">
        <f t="shared" si="19"/>
        <v>3347.2000000000003</v>
      </c>
      <c r="I39" s="238">
        <f t="shared" si="6"/>
        <v>3765.6</v>
      </c>
      <c r="J39" s="504">
        <v>4184</v>
      </c>
      <c r="K39" s="238">
        <f t="shared" si="7"/>
        <v>4602.4000000000005</v>
      </c>
      <c r="L39" s="238">
        <f t="shared" si="8"/>
        <v>5020.8</v>
      </c>
      <c r="M39" s="238">
        <f t="shared" si="9"/>
        <v>5439.2</v>
      </c>
      <c r="N39" s="238">
        <f t="shared" si="10"/>
        <v>5857.5999999999995</v>
      </c>
      <c r="O39" s="238">
        <f t="shared" si="11"/>
        <v>6276</v>
      </c>
      <c r="P39" s="238">
        <f t="shared" si="28"/>
        <v>6694.4000000000005</v>
      </c>
      <c r="Q39" s="238">
        <f t="shared" si="29"/>
        <v>7112.8</v>
      </c>
      <c r="R39" s="238">
        <f t="shared" si="30"/>
        <v>7531.2</v>
      </c>
      <c r="S39" s="238">
        <f t="shared" si="12"/>
        <v>7949.5999999999995</v>
      </c>
      <c r="T39" s="238">
        <f t="shared" si="13"/>
        <v>8368</v>
      </c>
      <c r="U39" s="238">
        <f t="shared" si="14"/>
        <v>8786.4</v>
      </c>
      <c r="V39" s="238">
        <f t="shared" si="15"/>
        <v>9204.8000000000011</v>
      </c>
      <c r="W39" s="238">
        <f t="shared" si="16"/>
        <v>9623.1999999999989</v>
      </c>
      <c r="X39" s="238">
        <f t="shared" si="17"/>
        <v>10041.6</v>
      </c>
      <c r="Y39" s="254">
        <f t="shared" si="18"/>
        <v>10460</v>
      </c>
      <c r="Z39" s="254">
        <f t="shared" si="23"/>
        <v>11506.000000000002</v>
      </c>
      <c r="AA39" s="254">
        <f t="shared" si="24"/>
        <v>12552</v>
      </c>
      <c r="AB39" s="254">
        <f t="shared" si="25"/>
        <v>13598</v>
      </c>
      <c r="AC39" s="254">
        <f t="shared" si="26"/>
        <v>14643.999999999998</v>
      </c>
      <c r="AD39" s="254">
        <f t="shared" si="27"/>
        <v>15690</v>
      </c>
      <c r="AE39" s="268" t="s">
        <v>359</v>
      </c>
      <c r="AF39" s="262" t="s">
        <v>298</v>
      </c>
    </row>
    <row r="40" spans="1:32" ht="15.75" x14ac:dyDescent="0.25">
      <c r="A40" s="562"/>
      <c r="B40" s="130" t="s">
        <v>303</v>
      </c>
      <c r="C40" s="238">
        <f t="shared" si="1"/>
        <v>1255.2</v>
      </c>
      <c r="D40" s="238">
        <f t="shared" si="2"/>
        <v>1673.6000000000001</v>
      </c>
      <c r="E40" s="238">
        <f t="shared" si="3"/>
        <v>2092</v>
      </c>
      <c r="F40" s="238">
        <f t="shared" si="4"/>
        <v>2510.4</v>
      </c>
      <c r="G40" s="238">
        <f t="shared" si="5"/>
        <v>2928.7999999999997</v>
      </c>
      <c r="H40" s="238">
        <f t="shared" si="19"/>
        <v>3347.2000000000003</v>
      </c>
      <c r="I40" s="238">
        <f t="shared" si="6"/>
        <v>3765.6</v>
      </c>
      <c r="J40" s="504">
        <v>4184</v>
      </c>
      <c r="K40" s="238">
        <f t="shared" si="7"/>
        <v>4602.4000000000005</v>
      </c>
      <c r="L40" s="238">
        <f t="shared" si="8"/>
        <v>5020.8</v>
      </c>
      <c r="M40" s="238">
        <f t="shared" si="9"/>
        <v>5439.2</v>
      </c>
      <c r="N40" s="238">
        <f t="shared" si="10"/>
        <v>5857.5999999999995</v>
      </c>
      <c r="O40" s="238">
        <f t="shared" si="11"/>
        <v>6276</v>
      </c>
      <c r="P40" s="238">
        <f t="shared" si="28"/>
        <v>6694.4000000000005</v>
      </c>
      <c r="Q40" s="238">
        <f t="shared" si="29"/>
        <v>7112.8</v>
      </c>
      <c r="R40" s="238">
        <f t="shared" si="30"/>
        <v>7531.2</v>
      </c>
      <c r="S40" s="238">
        <f t="shared" si="12"/>
        <v>7949.5999999999995</v>
      </c>
      <c r="T40" s="238">
        <f t="shared" si="13"/>
        <v>8368</v>
      </c>
      <c r="U40" s="238">
        <f t="shared" si="14"/>
        <v>8786.4</v>
      </c>
      <c r="V40" s="238">
        <f t="shared" si="15"/>
        <v>9204.8000000000011</v>
      </c>
      <c r="W40" s="238">
        <f t="shared" si="16"/>
        <v>9623.1999999999989</v>
      </c>
      <c r="X40" s="238">
        <f t="shared" si="17"/>
        <v>10041.6</v>
      </c>
      <c r="Y40" s="254">
        <f t="shared" si="18"/>
        <v>10460</v>
      </c>
      <c r="Z40" s="254">
        <f t="shared" si="23"/>
        <v>11506.000000000002</v>
      </c>
      <c r="AA40" s="254">
        <f t="shared" si="24"/>
        <v>12552</v>
      </c>
      <c r="AB40" s="254">
        <f t="shared" si="25"/>
        <v>13598</v>
      </c>
      <c r="AC40" s="254">
        <f t="shared" si="26"/>
        <v>14643.999999999998</v>
      </c>
      <c r="AD40" s="254">
        <f t="shared" si="27"/>
        <v>15690</v>
      </c>
      <c r="AE40" s="268" t="s">
        <v>359</v>
      </c>
      <c r="AF40" s="262" t="s">
        <v>360</v>
      </c>
    </row>
    <row r="41" spans="1:32" ht="15.75" x14ac:dyDescent="0.25">
      <c r="A41" s="562"/>
      <c r="B41" s="130" t="s">
        <v>304</v>
      </c>
      <c r="C41" s="238">
        <f t="shared" si="1"/>
        <v>1255.2</v>
      </c>
      <c r="D41" s="238">
        <f t="shared" si="2"/>
        <v>1673.6000000000001</v>
      </c>
      <c r="E41" s="238">
        <f t="shared" si="3"/>
        <v>2092</v>
      </c>
      <c r="F41" s="238">
        <f t="shared" si="4"/>
        <v>2510.4</v>
      </c>
      <c r="G41" s="238">
        <f t="shared" si="5"/>
        <v>2928.7999999999997</v>
      </c>
      <c r="H41" s="238">
        <f t="shared" si="19"/>
        <v>3347.2000000000003</v>
      </c>
      <c r="I41" s="238">
        <f t="shared" si="6"/>
        <v>3765.6</v>
      </c>
      <c r="J41" s="504">
        <v>4184</v>
      </c>
      <c r="K41" s="238">
        <f t="shared" si="7"/>
        <v>4602.4000000000005</v>
      </c>
      <c r="L41" s="238">
        <f t="shared" si="8"/>
        <v>5020.8</v>
      </c>
      <c r="M41" s="238">
        <f t="shared" si="9"/>
        <v>5439.2</v>
      </c>
      <c r="N41" s="238">
        <f t="shared" si="10"/>
        <v>5857.5999999999995</v>
      </c>
      <c r="O41" s="238">
        <f t="shared" si="11"/>
        <v>6276</v>
      </c>
      <c r="P41" s="238">
        <f t="shared" si="28"/>
        <v>6694.4000000000005</v>
      </c>
      <c r="Q41" s="238">
        <f t="shared" si="29"/>
        <v>7112.8</v>
      </c>
      <c r="R41" s="238">
        <f t="shared" si="30"/>
        <v>7531.2</v>
      </c>
      <c r="S41" s="238">
        <f t="shared" si="12"/>
        <v>7949.5999999999995</v>
      </c>
      <c r="T41" s="238">
        <f t="shared" si="13"/>
        <v>8368</v>
      </c>
      <c r="U41" s="238">
        <f t="shared" si="14"/>
        <v>8786.4</v>
      </c>
      <c r="V41" s="238">
        <f t="shared" si="15"/>
        <v>9204.8000000000011</v>
      </c>
      <c r="W41" s="238">
        <f t="shared" si="16"/>
        <v>9623.1999999999989</v>
      </c>
      <c r="X41" s="238">
        <f t="shared" si="17"/>
        <v>10041.6</v>
      </c>
      <c r="Y41" s="254">
        <f t="shared" si="18"/>
        <v>10460</v>
      </c>
      <c r="Z41" s="254">
        <f t="shared" si="23"/>
        <v>11506.000000000002</v>
      </c>
      <c r="AA41" s="254">
        <f t="shared" si="24"/>
        <v>12552</v>
      </c>
      <c r="AB41" s="254">
        <f t="shared" si="25"/>
        <v>13598</v>
      </c>
      <c r="AC41" s="254">
        <f t="shared" si="26"/>
        <v>14643.999999999998</v>
      </c>
      <c r="AD41" s="254">
        <f t="shared" si="27"/>
        <v>15690</v>
      </c>
      <c r="AE41" s="268" t="s">
        <v>365</v>
      </c>
      <c r="AF41" s="262" t="s">
        <v>353</v>
      </c>
    </row>
    <row r="42" spans="1:32" ht="31.5" x14ac:dyDescent="0.25">
      <c r="A42" s="562"/>
      <c r="B42" s="130" t="s">
        <v>307</v>
      </c>
      <c r="C42" s="238">
        <f t="shared" si="1"/>
        <v>1255.2</v>
      </c>
      <c r="D42" s="238">
        <f t="shared" si="2"/>
        <v>1673.6000000000001</v>
      </c>
      <c r="E42" s="238">
        <f t="shared" si="3"/>
        <v>2092</v>
      </c>
      <c r="F42" s="238">
        <f t="shared" si="4"/>
        <v>2510.4</v>
      </c>
      <c r="G42" s="238">
        <f t="shared" si="5"/>
        <v>2928.7999999999997</v>
      </c>
      <c r="H42" s="238">
        <f t="shared" si="19"/>
        <v>3347.2000000000003</v>
      </c>
      <c r="I42" s="238">
        <f t="shared" si="6"/>
        <v>3765.6</v>
      </c>
      <c r="J42" s="504">
        <v>4184</v>
      </c>
      <c r="K42" s="238">
        <f t="shared" si="7"/>
        <v>4602.4000000000005</v>
      </c>
      <c r="L42" s="238">
        <f t="shared" si="8"/>
        <v>5020.8</v>
      </c>
      <c r="M42" s="238">
        <f t="shared" si="9"/>
        <v>5439.2</v>
      </c>
      <c r="N42" s="238">
        <f t="shared" si="10"/>
        <v>5857.5999999999995</v>
      </c>
      <c r="O42" s="238">
        <f t="shared" si="11"/>
        <v>6276</v>
      </c>
      <c r="P42" s="238">
        <f t="shared" si="28"/>
        <v>6694.4000000000005</v>
      </c>
      <c r="Q42" s="238">
        <f t="shared" si="29"/>
        <v>7112.8</v>
      </c>
      <c r="R42" s="238">
        <f t="shared" si="30"/>
        <v>7531.2</v>
      </c>
      <c r="S42" s="238">
        <f t="shared" si="12"/>
        <v>7949.5999999999995</v>
      </c>
      <c r="T42" s="238">
        <f t="shared" si="13"/>
        <v>8368</v>
      </c>
      <c r="U42" s="238">
        <f t="shared" si="14"/>
        <v>8786.4</v>
      </c>
      <c r="V42" s="238">
        <f t="shared" si="15"/>
        <v>9204.8000000000011</v>
      </c>
      <c r="W42" s="238">
        <f t="shared" si="16"/>
        <v>9623.1999999999989</v>
      </c>
      <c r="X42" s="238">
        <f t="shared" si="17"/>
        <v>10041.6</v>
      </c>
      <c r="Y42" s="254">
        <f t="shared" si="18"/>
        <v>10460</v>
      </c>
      <c r="Z42" s="254">
        <f t="shared" si="23"/>
        <v>11506.000000000002</v>
      </c>
      <c r="AA42" s="254">
        <f t="shared" si="24"/>
        <v>12552</v>
      </c>
      <c r="AB42" s="254">
        <f t="shared" si="25"/>
        <v>13598</v>
      </c>
      <c r="AC42" s="254">
        <f t="shared" si="26"/>
        <v>14643.999999999998</v>
      </c>
      <c r="AD42" s="254">
        <f t="shared" si="27"/>
        <v>15690</v>
      </c>
      <c r="AE42" s="268" t="s">
        <v>359</v>
      </c>
      <c r="AF42" s="262" t="s">
        <v>298</v>
      </c>
    </row>
    <row r="43" spans="1:32" ht="16.5" thickBot="1" x14ac:dyDescent="0.3">
      <c r="A43" s="667"/>
      <c r="B43" s="137" t="s">
        <v>339</v>
      </c>
      <c r="C43" s="255">
        <f>J43*0.3</f>
        <v>1255.2</v>
      </c>
      <c r="D43" s="255">
        <f>J43*0.4</f>
        <v>1673.6000000000001</v>
      </c>
      <c r="E43" s="255">
        <f>J43*0.5</f>
        <v>2092</v>
      </c>
      <c r="F43" s="255">
        <f>J43*0.6</f>
        <v>2510.4</v>
      </c>
      <c r="G43" s="255">
        <f>J43*0.7</f>
        <v>2928.7999999999997</v>
      </c>
      <c r="H43" s="255">
        <f>J43*0.8</f>
        <v>3347.2000000000003</v>
      </c>
      <c r="I43" s="255">
        <f>J43*0.9</f>
        <v>3765.6</v>
      </c>
      <c r="J43" s="505">
        <v>4184</v>
      </c>
      <c r="K43" s="255">
        <f>J43*1.1</f>
        <v>4602.4000000000005</v>
      </c>
      <c r="L43" s="255">
        <f>J43*1.2</f>
        <v>5020.8</v>
      </c>
      <c r="M43" s="255">
        <f>J43*1.3</f>
        <v>5439.2</v>
      </c>
      <c r="N43" s="255">
        <f>J43*1.4</f>
        <v>5857.5999999999995</v>
      </c>
      <c r="O43" s="255">
        <f>J43*1.5</f>
        <v>6276</v>
      </c>
      <c r="P43" s="255">
        <f t="shared" si="28"/>
        <v>6694.4000000000005</v>
      </c>
      <c r="Q43" s="255">
        <f t="shared" si="29"/>
        <v>7112.8</v>
      </c>
      <c r="R43" s="255">
        <f t="shared" si="30"/>
        <v>7531.2</v>
      </c>
      <c r="S43" s="255">
        <f>J43*1.9</f>
        <v>7949.5999999999995</v>
      </c>
      <c r="T43" s="255">
        <f>J43*2</f>
        <v>8368</v>
      </c>
      <c r="U43" s="255">
        <f>J43*2.1</f>
        <v>8786.4</v>
      </c>
      <c r="V43" s="255">
        <f>J43*2.2</f>
        <v>9204.8000000000011</v>
      </c>
      <c r="W43" s="255">
        <f>J43*2.3</f>
        <v>9623.1999999999989</v>
      </c>
      <c r="X43" s="255">
        <f>J43*2.4</f>
        <v>10041.6</v>
      </c>
      <c r="Y43" s="134">
        <f t="shared" ref="Y43:AD43" si="31">J43*2.5</f>
        <v>10460</v>
      </c>
      <c r="Z43" s="134">
        <f t="shared" si="31"/>
        <v>11506.000000000002</v>
      </c>
      <c r="AA43" s="134">
        <f t="shared" si="31"/>
        <v>12552</v>
      </c>
      <c r="AB43" s="134">
        <f t="shared" si="31"/>
        <v>13598</v>
      </c>
      <c r="AC43" s="134">
        <f t="shared" si="31"/>
        <v>14643.999999999998</v>
      </c>
      <c r="AD43" s="134">
        <f t="shared" si="31"/>
        <v>15690</v>
      </c>
      <c r="AE43" s="269" t="s">
        <v>366</v>
      </c>
      <c r="AF43" s="263" t="s">
        <v>367</v>
      </c>
    </row>
    <row r="44" spans="1:32" ht="16.5" thickBot="1" x14ac:dyDescent="0.3">
      <c r="A44" s="667"/>
      <c r="B44" s="480" t="s">
        <v>512</v>
      </c>
      <c r="C44" s="479">
        <f t="shared" ref="C44:C66" si="32">J44*0.3</f>
        <v>1255.2</v>
      </c>
      <c r="D44" s="479">
        <f t="shared" ref="D44:D66" si="33">J44*0.4</f>
        <v>1673.6000000000001</v>
      </c>
      <c r="E44" s="479">
        <f t="shared" ref="E44:E66" si="34">J44*0.5</f>
        <v>2092</v>
      </c>
      <c r="F44" s="479">
        <f t="shared" ref="F44:F66" si="35">J44*0.6</f>
        <v>2510.4</v>
      </c>
      <c r="G44" s="479">
        <f t="shared" ref="G44:G66" si="36">J44*0.7</f>
        <v>2928.7999999999997</v>
      </c>
      <c r="H44" s="479">
        <f t="shared" ref="H44:H66" si="37">J44*0.8</f>
        <v>3347.2000000000003</v>
      </c>
      <c r="I44" s="479">
        <f t="shared" ref="I44:I66" si="38">J44*0.9</f>
        <v>3765.6</v>
      </c>
      <c r="J44" s="504">
        <v>4184</v>
      </c>
      <c r="K44" s="479">
        <f t="shared" ref="K44:K66" si="39">J44*1.1</f>
        <v>4602.4000000000005</v>
      </c>
      <c r="L44" s="479">
        <f t="shared" ref="L44:L66" si="40">J44*1.2</f>
        <v>5020.8</v>
      </c>
      <c r="M44" s="479">
        <f t="shared" ref="M44:M66" si="41">J44*1.3</f>
        <v>5439.2</v>
      </c>
      <c r="N44" s="479">
        <f t="shared" ref="N44:N66" si="42">J44*1.4</f>
        <v>5857.5999999999995</v>
      </c>
      <c r="O44" s="479">
        <f t="shared" ref="O44:O66" si="43">J44*1.5</f>
        <v>6276</v>
      </c>
      <c r="P44" s="479">
        <f t="shared" ref="P44:P66" si="44">J44*1.6</f>
        <v>6694.4000000000005</v>
      </c>
      <c r="Q44" s="479">
        <f t="shared" ref="Q44:Q66" si="45">J44*1.7</f>
        <v>7112.8</v>
      </c>
      <c r="R44" s="479">
        <f t="shared" ref="R44:R66" si="46">J44*1.8</f>
        <v>7531.2</v>
      </c>
      <c r="S44" s="479">
        <f t="shared" ref="S44:S66" si="47">J44*1.9</f>
        <v>7949.5999999999995</v>
      </c>
      <c r="T44" s="479">
        <f t="shared" ref="T44:T66" si="48">J44*2</f>
        <v>8368</v>
      </c>
      <c r="U44" s="479">
        <f t="shared" ref="U44:U66" si="49">J44*2.1</f>
        <v>8786.4</v>
      </c>
      <c r="V44" s="479">
        <f t="shared" ref="V44:V66" si="50">J44*2.2</f>
        <v>9204.8000000000011</v>
      </c>
      <c r="W44" s="479">
        <f t="shared" ref="W44:W66" si="51">J44*2.3</f>
        <v>9623.1999999999989</v>
      </c>
      <c r="X44" s="479">
        <f t="shared" ref="X44:X66" si="52">J44*2.4</f>
        <v>10041.6</v>
      </c>
      <c r="Y44" s="134">
        <f t="shared" ref="Y44:Y66" si="53">J44*2.5</f>
        <v>10460</v>
      </c>
      <c r="Z44" s="134">
        <f t="shared" ref="Z44:Z66" si="54">K44*2.5</f>
        <v>11506.000000000002</v>
      </c>
      <c r="AA44" s="134">
        <f t="shared" ref="AA44:AA66" si="55">L44*2.5</f>
        <v>12552</v>
      </c>
      <c r="AB44" s="134">
        <f t="shared" ref="AB44:AB66" si="56">M44*2.5</f>
        <v>13598</v>
      </c>
      <c r="AC44" s="134">
        <f t="shared" ref="AC44:AC66" si="57">N44*2.5</f>
        <v>14643.999999999998</v>
      </c>
      <c r="AD44" s="134">
        <f t="shared" ref="AD44:AD66" si="58">O44*2.5</f>
        <v>15690</v>
      </c>
      <c r="AE44" s="269" t="s">
        <v>522</v>
      </c>
      <c r="AF44" s="263" t="s">
        <v>523</v>
      </c>
    </row>
    <row r="45" spans="1:32" ht="16.5" thickBot="1" x14ac:dyDescent="0.3">
      <c r="A45" s="667"/>
      <c r="B45" s="480" t="s">
        <v>513</v>
      </c>
      <c r="C45" s="479">
        <f t="shared" si="32"/>
        <v>1255.2</v>
      </c>
      <c r="D45" s="479">
        <f t="shared" si="33"/>
        <v>1673.6000000000001</v>
      </c>
      <c r="E45" s="479">
        <f t="shared" si="34"/>
        <v>2092</v>
      </c>
      <c r="F45" s="479">
        <f t="shared" si="35"/>
        <v>2510.4</v>
      </c>
      <c r="G45" s="479">
        <f t="shared" si="36"/>
        <v>2928.7999999999997</v>
      </c>
      <c r="H45" s="479">
        <f t="shared" si="37"/>
        <v>3347.2000000000003</v>
      </c>
      <c r="I45" s="479">
        <f t="shared" si="38"/>
        <v>3765.6</v>
      </c>
      <c r="J45" s="505">
        <v>4184</v>
      </c>
      <c r="K45" s="479">
        <f t="shared" si="39"/>
        <v>4602.4000000000005</v>
      </c>
      <c r="L45" s="479">
        <f t="shared" si="40"/>
        <v>5020.8</v>
      </c>
      <c r="M45" s="479">
        <f t="shared" si="41"/>
        <v>5439.2</v>
      </c>
      <c r="N45" s="479">
        <f t="shared" si="42"/>
        <v>5857.5999999999995</v>
      </c>
      <c r="O45" s="479">
        <f t="shared" si="43"/>
        <v>6276</v>
      </c>
      <c r="P45" s="479">
        <f t="shared" si="44"/>
        <v>6694.4000000000005</v>
      </c>
      <c r="Q45" s="479">
        <f t="shared" si="45"/>
        <v>7112.8</v>
      </c>
      <c r="R45" s="479">
        <f t="shared" si="46"/>
        <v>7531.2</v>
      </c>
      <c r="S45" s="479">
        <f t="shared" si="47"/>
        <v>7949.5999999999995</v>
      </c>
      <c r="T45" s="479">
        <f t="shared" si="48"/>
        <v>8368</v>
      </c>
      <c r="U45" s="479">
        <f t="shared" si="49"/>
        <v>8786.4</v>
      </c>
      <c r="V45" s="479">
        <f t="shared" si="50"/>
        <v>9204.8000000000011</v>
      </c>
      <c r="W45" s="479">
        <f t="shared" si="51"/>
        <v>9623.1999999999989</v>
      </c>
      <c r="X45" s="479">
        <f t="shared" si="52"/>
        <v>10041.6</v>
      </c>
      <c r="Y45" s="134">
        <f t="shared" si="53"/>
        <v>10460</v>
      </c>
      <c r="Z45" s="134">
        <f t="shared" si="54"/>
        <v>11506.000000000002</v>
      </c>
      <c r="AA45" s="134">
        <f t="shared" si="55"/>
        <v>12552</v>
      </c>
      <c r="AB45" s="134">
        <f t="shared" si="56"/>
        <v>13598</v>
      </c>
      <c r="AC45" s="134">
        <f t="shared" si="57"/>
        <v>14643.999999999998</v>
      </c>
      <c r="AD45" s="134">
        <f t="shared" si="58"/>
        <v>15690</v>
      </c>
      <c r="AE45" s="269" t="s">
        <v>524</v>
      </c>
      <c r="AF45" s="263" t="s">
        <v>525</v>
      </c>
    </row>
    <row r="46" spans="1:32" ht="16.5" thickBot="1" x14ac:dyDescent="0.3">
      <c r="A46" s="667"/>
      <c r="B46" s="480" t="s">
        <v>514</v>
      </c>
      <c r="C46" s="479">
        <f t="shared" si="32"/>
        <v>1255.2</v>
      </c>
      <c r="D46" s="479">
        <f t="shared" si="33"/>
        <v>1673.6000000000001</v>
      </c>
      <c r="E46" s="479">
        <f t="shared" si="34"/>
        <v>2092</v>
      </c>
      <c r="F46" s="479">
        <f t="shared" si="35"/>
        <v>2510.4</v>
      </c>
      <c r="G46" s="479">
        <f t="shared" si="36"/>
        <v>2928.7999999999997</v>
      </c>
      <c r="H46" s="479">
        <f t="shared" si="37"/>
        <v>3347.2000000000003</v>
      </c>
      <c r="I46" s="479">
        <f t="shared" si="38"/>
        <v>3765.6</v>
      </c>
      <c r="J46" s="504">
        <v>4184</v>
      </c>
      <c r="K46" s="479">
        <f t="shared" si="39"/>
        <v>4602.4000000000005</v>
      </c>
      <c r="L46" s="479">
        <f t="shared" si="40"/>
        <v>5020.8</v>
      </c>
      <c r="M46" s="479">
        <f t="shared" si="41"/>
        <v>5439.2</v>
      </c>
      <c r="N46" s="479">
        <f t="shared" si="42"/>
        <v>5857.5999999999995</v>
      </c>
      <c r="O46" s="479">
        <f t="shared" si="43"/>
        <v>6276</v>
      </c>
      <c r="P46" s="479">
        <f t="shared" si="44"/>
        <v>6694.4000000000005</v>
      </c>
      <c r="Q46" s="479">
        <f t="shared" si="45"/>
        <v>7112.8</v>
      </c>
      <c r="R46" s="479">
        <f t="shared" si="46"/>
        <v>7531.2</v>
      </c>
      <c r="S46" s="479">
        <f t="shared" si="47"/>
        <v>7949.5999999999995</v>
      </c>
      <c r="T46" s="479">
        <f t="shared" si="48"/>
        <v>8368</v>
      </c>
      <c r="U46" s="479">
        <f t="shared" si="49"/>
        <v>8786.4</v>
      </c>
      <c r="V46" s="479">
        <f t="shared" si="50"/>
        <v>9204.8000000000011</v>
      </c>
      <c r="W46" s="479">
        <f t="shared" si="51"/>
        <v>9623.1999999999989</v>
      </c>
      <c r="X46" s="479">
        <f t="shared" si="52"/>
        <v>10041.6</v>
      </c>
      <c r="Y46" s="134">
        <f t="shared" si="53"/>
        <v>10460</v>
      </c>
      <c r="Z46" s="134">
        <f t="shared" si="54"/>
        <v>11506.000000000002</v>
      </c>
      <c r="AA46" s="134">
        <f t="shared" si="55"/>
        <v>12552</v>
      </c>
      <c r="AB46" s="134">
        <f t="shared" si="56"/>
        <v>13598</v>
      </c>
      <c r="AC46" s="134">
        <f t="shared" si="57"/>
        <v>14643.999999999998</v>
      </c>
      <c r="AD46" s="134">
        <f t="shared" si="58"/>
        <v>15690</v>
      </c>
      <c r="AE46" s="269" t="s">
        <v>526</v>
      </c>
      <c r="AF46" s="263" t="s">
        <v>527</v>
      </c>
    </row>
    <row r="47" spans="1:32" ht="16.5" thickBot="1" x14ac:dyDescent="0.3">
      <c r="A47" s="667"/>
      <c r="B47" s="480" t="s">
        <v>499</v>
      </c>
      <c r="C47" s="479">
        <f t="shared" si="32"/>
        <v>1255.2</v>
      </c>
      <c r="D47" s="479">
        <f t="shared" si="33"/>
        <v>1673.6000000000001</v>
      </c>
      <c r="E47" s="479">
        <f t="shared" si="34"/>
        <v>2092</v>
      </c>
      <c r="F47" s="479">
        <f t="shared" si="35"/>
        <v>2510.4</v>
      </c>
      <c r="G47" s="479">
        <f t="shared" si="36"/>
        <v>2928.7999999999997</v>
      </c>
      <c r="H47" s="479">
        <f t="shared" si="37"/>
        <v>3347.2000000000003</v>
      </c>
      <c r="I47" s="479">
        <f t="shared" si="38"/>
        <v>3765.6</v>
      </c>
      <c r="J47" s="505">
        <v>4184</v>
      </c>
      <c r="K47" s="479">
        <f t="shared" si="39"/>
        <v>4602.4000000000005</v>
      </c>
      <c r="L47" s="479">
        <f t="shared" si="40"/>
        <v>5020.8</v>
      </c>
      <c r="M47" s="479">
        <f t="shared" si="41"/>
        <v>5439.2</v>
      </c>
      <c r="N47" s="479">
        <f t="shared" si="42"/>
        <v>5857.5999999999995</v>
      </c>
      <c r="O47" s="479">
        <f t="shared" si="43"/>
        <v>6276</v>
      </c>
      <c r="P47" s="479">
        <f t="shared" si="44"/>
        <v>6694.4000000000005</v>
      </c>
      <c r="Q47" s="479">
        <f t="shared" si="45"/>
        <v>7112.8</v>
      </c>
      <c r="R47" s="479">
        <f t="shared" si="46"/>
        <v>7531.2</v>
      </c>
      <c r="S47" s="479">
        <f t="shared" si="47"/>
        <v>7949.5999999999995</v>
      </c>
      <c r="T47" s="479">
        <f t="shared" si="48"/>
        <v>8368</v>
      </c>
      <c r="U47" s="479">
        <f t="shared" si="49"/>
        <v>8786.4</v>
      </c>
      <c r="V47" s="479">
        <f t="shared" si="50"/>
        <v>9204.8000000000011</v>
      </c>
      <c r="W47" s="479">
        <f t="shared" si="51"/>
        <v>9623.1999999999989</v>
      </c>
      <c r="X47" s="479">
        <f t="shared" si="52"/>
        <v>10041.6</v>
      </c>
      <c r="Y47" s="134">
        <f t="shared" si="53"/>
        <v>10460</v>
      </c>
      <c r="Z47" s="134">
        <f t="shared" si="54"/>
        <v>11506.000000000002</v>
      </c>
      <c r="AA47" s="134">
        <f t="shared" si="55"/>
        <v>12552</v>
      </c>
      <c r="AB47" s="134">
        <f t="shared" si="56"/>
        <v>13598</v>
      </c>
      <c r="AC47" s="134">
        <f t="shared" si="57"/>
        <v>14643.999999999998</v>
      </c>
      <c r="AD47" s="134">
        <f t="shared" si="58"/>
        <v>15690</v>
      </c>
      <c r="AE47" s="269" t="s">
        <v>528</v>
      </c>
      <c r="AF47" s="263" t="s">
        <v>529</v>
      </c>
    </row>
    <row r="48" spans="1:32" ht="16.5" thickBot="1" x14ac:dyDescent="0.3">
      <c r="A48" s="667"/>
      <c r="B48" s="480" t="s">
        <v>500</v>
      </c>
      <c r="C48" s="479">
        <f t="shared" si="32"/>
        <v>1255.2</v>
      </c>
      <c r="D48" s="479">
        <f t="shared" si="33"/>
        <v>1673.6000000000001</v>
      </c>
      <c r="E48" s="479">
        <f t="shared" si="34"/>
        <v>2092</v>
      </c>
      <c r="F48" s="479">
        <f t="shared" si="35"/>
        <v>2510.4</v>
      </c>
      <c r="G48" s="479">
        <f t="shared" si="36"/>
        <v>2928.7999999999997</v>
      </c>
      <c r="H48" s="479">
        <f t="shared" si="37"/>
        <v>3347.2000000000003</v>
      </c>
      <c r="I48" s="479">
        <f t="shared" si="38"/>
        <v>3765.6</v>
      </c>
      <c r="J48" s="504">
        <v>4184</v>
      </c>
      <c r="K48" s="479">
        <f t="shared" si="39"/>
        <v>4602.4000000000005</v>
      </c>
      <c r="L48" s="479">
        <f t="shared" si="40"/>
        <v>5020.8</v>
      </c>
      <c r="M48" s="479">
        <f t="shared" si="41"/>
        <v>5439.2</v>
      </c>
      <c r="N48" s="479">
        <f t="shared" si="42"/>
        <v>5857.5999999999995</v>
      </c>
      <c r="O48" s="479">
        <f t="shared" si="43"/>
        <v>6276</v>
      </c>
      <c r="P48" s="479">
        <f t="shared" si="44"/>
        <v>6694.4000000000005</v>
      </c>
      <c r="Q48" s="479">
        <f t="shared" si="45"/>
        <v>7112.8</v>
      </c>
      <c r="R48" s="479">
        <f t="shared" si="46"/>
        <v>7531.2</v>
      </c>
      <c r="S48" s="479">
        <f t="shared" si="47"/>
        <v>7949.5999999999995</v>
      </c>
      <c r="T48" s="479">
        <f t="shared" si="48"/>
        <v>8368</v>
      </c>
      <c r="U48" s="479">
        <f t="shared" si="49"/>
        <v>8786.4</v>
      </c>
      <c r="V48" s="479">
        <f t="shared" si="50"/>
        <v>9204.8000000000011</v>
      </c>
      <c r="W48" s="479">
        <f t="shared" si="51"/>
        <v>9623.1999999999989</v>
      </c>
      <c r="X48" s="479">
        <f t="shared" si="52"/>
        <v>10041.6</v>
      </c>
      <c r="Y48" s="134">
        <f t="shared" si="53"/>
        <v>10460</v>
      </c>
      <c r="Z48" s="134">
        <f t="shared" si="54"/>
        <v>11506.000000000002</v>
      </c>
      <c r="AA48" s="134">
        <f t="shared" si="55"/>
        <v>12552</v>
      </c>
      <c r="AB48" s="134">
        <f t="shared" si="56"/>
        <v>13598</v>
      </c>
      <c r="AC48" s="134">
        <f t="shared" si="57"/>
        <v>14643.999999999998</v>
      </c>
      <c r="AD48" s="134">
        <f t="shared" si="58"/>
        <v>15690</v>
      </c>
      <c r="AE48" s="269" t="s">
        <v>530</v>
      </c>
      <c r="AF48" s="263" t="s">
        <v>531</v>
      </c>
    </row>
    <row r="49" spans="1:32" ht="16.5" thickBot="1" x14ac:dyDescent="0.3">
      <c r="A49" s="667"/>
      <c r="B49" s="480" t="s">
        <v>501</v>
      </c>
      <c r="C49" s="479">
        <f t="shared" si="32"/>
        <v>1255.2</v>
      </c>
      <c r="D49" s="479">
        <f t="shared" si="33"/>
        <v>1673.6000000000001</v>
      </c>
      <c r="E49" s="479">
        <f t="shared" si="34"/>
        <v>2092</v>
      </c>
      <c r="F49" s="479">
        <f t="shared" si="35"/>
        <v>2510.4</v>
      </c>
      <c r="G49" s="479">
        <f t="shared" si="36"/>
        <v>2928.7999999999997</v>
      </c>
      <c r="H49" s="479">
        <f t="shared" si="37"/>
        <v>3347.2000000000003</v>
      </c>
      <c r="I49" s="479">
        <f t="shared" si="38"/>
        <v>3765.6</v>
      </c>
      <c r="J49" s="505">
        <v>4184</v>
      </c>
      <c r="K49" s="479">
        <f t="shared" si="39"/>
        <v>4602.4000000000005</v>
      </c>
      <c r="L49" s="479">
        <f t="shared" si="40"/>
        <v>5020.8</v>
      </c>
      <c r="M49" s="479">
        <f t="shared" si="41"/>
        <v>5439.2</v>
      </c>
      <c r="N49" s="479">
        <f t="shared" si="42"/>
        <v>5857.5999999999995</v>
      </c>
      <c r="O49" s="479">
        <f t="shared" si="43"/>
        <v>6276</v>
      </c>
      <c r="P49" s="479">
        <f t="shared" si="44"/>
        <v>6694.4000000000005</v>
      </c>
      <c r="Q49" s="479">
        <f t="shared" si="45"/>
        <v>7112.8</v>
      </c>
      <c r="R49" s="479">
        <f t="shared" si="46"/>
        <v>7531.2</v>
      </c>
      <c r="S49" s="479">
        <f t="shared" si="47"/>
        <v>7949.5999999999995</v>
      </c>
      <c r="T49" s="479">
        <f t="shared" si="48"/>
        <v>8368</v>
      </c>
      <c r="U49" s="479">
        <f t="shared" si="49"/>
        <v>8786.4</v>
      </c>
      <c r="V49" s="479">
        <f t="shared" si="50"/>
        <v>9204.8000000000011</v>
      </c>
      <c r="W49" s="479">
        <f t="shared" si="51"/>
        <v>9623.1999999999989</v>
      </c>
      <c r="X49" s="479">
        <f t="shared" si="52"/>
        <v>10041.6</v>
      </c>
      <c r="Y49" s="134">
        <f t="shared" si="53"/>
        <v>10460</v>
      </c>
      <c r="Z49" s="134">
        <f t="shared" si="54"/>
        <v>11506.000000000002</v>
      </c>
      <c r="AA49" s="134">
        <f t="shared" si="55"/>
        <v>12552</v>
      </c>
      <c r="AB49" s="134">
        <f t="shared" si="56"/>
        <v>13598</v>
      </c>
      <c r="AC49" s="134">
        <f t="shared" si="57"/>
        <v>14643.999999999998</v>
      </c>
      <c r="AD49" s="134">
        <f t="shared" si="58"/>
        <v>15690</v>
      </c>
      <c r="AE49" s="269" t="s">
        <v>532</v>
      </c>
      <c r="AF49" s="263" t="s">
        <v>533</v>
      </c>
    </row>
    <row r="50" spans="1:32" ht="16.5" thickBot="1" x14ac:dyDescent="0.3">
      <c r="A50" s="667"/>
      <c r="B50" s="480" t="s">
        <v>515</v>
      </c>
      <c r="C50" s="479">
        <f t="shared" si="32"/>
        <v>1255.2</v>
      </c>
      <c r="D50" s="479">
        <f t="shared" si="33"/>
        <v>1673.6000000000001</v>
      </c>
      <c r="E50" s="479">
        <f t="shared" si="34"/>
        <v>2092</v>
      </c>
      <c r="F50" s="479">
        <f t="shared" si="35"/>
        <v>2510.4</v>
      </c>
      <c r="G50" s="479">
        <f t="shared" si="36"/>
        <v>2928.7999999999997</v>
      </c>
      <c r="H50" s="479">
        <f t="shared" si="37"/>
        <v>3347.2000000000003</v>
      </c>
      <c r="I50" s="479">
        <f t="shared" si="38"/>
        <v>3765.6</v>
      </c>
      <c r="J50" s="504">
        <v>4184</v>
      </c>
      <c r="K50" s="479">
        <f t="shared" si="39"/>
        <v>4602.4000000000005</v>
      </c>
      <c r="L50" s="479">
        <f t="shared" si="40"/>
        <v>5020.8</v>
      </c>
      <c r="M50" s="479">
        <f t="shared" si="41"/>
        <v>5439.2</v>
      </c>
      <c r="N50" s="479">
        <f t="shared" si="42"/>
        <v>5857.5999999999995</v>
      </c>
      <c r="O50" s="479">
        <f t="shared" si="43"/>
        <v>6276</v>
      </c>
      <c r="P50" s="479">
        <f t="shared" si="44"/>
        <v>6694.4000000000005</v>
      </c>
      <c r="Q50" s="479">
        <f t="shared" si="45"/>
        <v>7112.8</v>
      </c>
      <c r="R50" s="479">
        <f t="shared" si="46"/>
        <v>7531.2</v>
      </c>
      <c r="S50" s="479">
        <f t="shared" si="47"/>
        <v>7949.5999999999995</v>
      </c>
      <c r="T50" s="479">
        <f t="shared" si="48"/>
        <v>8368</v>
      </c>
      <c r="U50" s="479">
        <f t="shared" si="49"/>
        <v>8786.4</v>
      </c>
      <c r="V50" s="479">
        <f t="shared" si="50"/>
        <v>9204.8000000000011</v>
      </c>
      <c r="W50" s="479">
        <f t="shared" si="51"/>
        <v>9623.1999999999989</v>
      </c>
      <c r="X50" s="479">
        <f t="shared" si="52"/>
        <v>10041.6</v>
      </c>
      <c r="Y50" s="134">
        <f t="shared" si="53"/>
        <v>10460</v>
      </c>
      <c r="Z50" s="134">
        <f t="shared" si="54"/>
        <v>11506.000000000002</v>
      </c>
      <c r="AA50" s="134">
        <f t="shared" si="55"/>
        <v>12552</v>
      </c>
      <c r="AB50" s="134">
        <f t="shared" si="56"/>
        <v>13598</v>
      </c>
      <c r="AC50" s="134">
        <f t="shared" si="57"/>
        <v>14643.999999999998</v>
      </c>
      <c r="AD50" s="134">
        <f t="shared" si="58"/>
        <v>15690</v>
      </c>
      <c r="AE50" s="269" t="s">
        <v>534</v>
      </c>
      <c r="AF50" s="263" t="s">
        <v>535</v>
      </c>
    </row>
    <row r="51" spans="1:32" ht="16.5" thickBot="1" x14ac:dyDescent="0.3">
      <c r="A51" s="667"/>
      <c r="B51" s="480" t="s">
        <v>502</v>
      </c>
      <c r="C51" s="479">
        <f t="shared" si="32"/>
        <v>1255.2</v>
      </c>
      <c r="D51" s="479">
        <f t="shared" si="33"/>
        <v>1673.6000000000001</v>
      </c>
      <c r="E51" s="479">
        <f t="shared" si="34"/>
        <v>2092</v>
      </c>
      <c r="F51" s="479">
        <f t="shared" si="35"/>
        <v>2510.4</v>
      </c>
      <c r="G51" s="479">
        <f t="shared" si="36"/>
        <v>2928.7999999999997</v>
      </c>
      <c r="H51" s="479">
        <f t="shared" si="37"/>
        <v>3347.2000000000003</v>
      </c>
      <c r="I51" s="479">
        <f t="shared" si="38"/>
        <v>3765.6</v>
      </c>
      <c r="J51" s="505">
        <v>4184</v>
      </c>
      <c r="K51" s="479">
        <f t="shared" si="39"/>
        <v>4602.4000000000005</v>
      </c>
      <c r="L51" s="479">
        <f t="shared" si="40"/>
        <v>5020.8</v>
      </c>
      <c r="M51" s="479">
        <f t="shared" si="41"/>
        <v>5439.2</v>
      </c>
      <c r="N51" s="479">
        <f t="shared" si="42"/>
        <v>5857.5999999999995</v>
      </c>
      <c r="O51" s="479">
        <f t="shared" si="43"/>
        <v>6276</v>
      </c>
      <c r="P51" s="479">
        <f t="shared" si="44"/>
        <v>6694.4000000000005</v>
      </c>
      <c r="Q51" s="479">
        <f t="shared" si="45"/>
        <v>7112.8</v>
      </c>
      <c r="R51" s="479">
        <f t="shared" si="46"/>
        <v>7531.2</v>
      </c>
      <c r="S51" s="479">
        <f t="shared" si="47"/>
        <v>7949.5999999999995</v>
      </c>
      <c r="T51" s="479">
        <f t="shared" si="48"/>
        <v>8368</v>
      </c>
      <c r="U51" s="479">
        <f t="shared" si="49"/>
        <v>8786.4</v>
      </c>
      <c r="V51" s="479">
        <f t="shared" si="50"/>
        <v>9204.8000000000011</v>
      </c>
      <c r="W51" s="479">
        <f t="shared" si="51"/>
        <v>9623.1999999999989</v>
      </c>
      <c r="X51" s="479">
        <f t="shared" si="52"/>
        <v>10041.6</v>
      </c>
      <c r="Y51" s="134">
        <f t="shared" si="53"/>
        <v>10460</v>
      </c>
      <c r="Z51" s="134">
        <f t="shared" si="54"/>
        <v>11506.000000000002</v>
      </c>
      <c r="AA51" s="134">
        <f t="shared" si="55"/>
        <v>12552</v>
      </c>
      <c r="AB51" s="134">
        <f t="shared" si="56"/>
        <v>13598</v>
      </c>
      <c r="AC51" s="134">
        <f t="shared" si="57"/>
        <v>14643.999999999998</v>
      </c>
      <c r="AD51" s="134">
        <f t="shared" si="58"/>
        <v>15690</v>
      </c>
      <c r="AE51" s="269" t="s">
        <v>536</v>
      </c>
      <c r="AF51" s="263" t="s">
        <v>537</v>
      </c>
    </row>
    <row r="52" spans="1:32" ht="16.5" thickBot="1" x14ac:dyDescent="0.3">
      <c r="A52" s="667"/>
      <c r="B52" s="480" t="s">
        <v>503</v>
      </c>
      <c r="C52" s="479">
        <f t="shared" si="32"/>
        <v>1255.2</v>
      </c>
      <c r="D52" s="479">
        <f t="shared" si="33"/>
        <v>1673.6000000000001</v>
      </c>
      <c r="E52" s="479">
        <f t="shared" si="34"/>
        <v>2092</v>
      </c>
      <c r="F52" s="479">
        <f t="shared" si="35"/>
        <v>2510.4</v>
      </c>
      <c r="G52" s="479">
        <f t="shared" si="36"/>
        <v>2928.7999999999997</v>
      </c>
      <c r="H52" s="479">
        <f t="shared" si="37"/>
        <v>3347.2000000000003</v>
      </c>
      <c r="I52" s="479">
        <f t="shared" si="38"/>
        <v>3765.6</v>
      </c>
      <c r="J52" s="504">
        <v>4184</v>
      </c>
      <c r="K52" s="479">
        <f t="shared" si="39"/>
        <v>4602.4000000000005</v>
      </c>
      <c r="L52" s="479">
        <f t="shared" si="40"/>
        <v>5020.8</v>
      </c>
      <c r="M52" s="479">
        <f t="shared" si="41"/>
        <v>5439.2</v>
      </c>
      <c r="N52" s="479">
        <f t="shared" si="42"/>
        <v>5857.5999999999995</v>
      </c>
      <c r="O52" s="479">
        <f t="shared" si="43"/>
        <v>6276</v>
      </c>
      <c r="P52" s="479">
        <f t="shared" si="44"/>
        <v>6694.4000000000005</v>
      </c>
      <c r="Q52" s="479">
        <f t="shared" si="45"/>
        <v>7112.8</v>
      </c>
      <c r="R52" s="479">
        <f t="shared" si="46"/>
        <v>7531.2</v>
      </c>
      <c r="S52" s="479">
        <f t="shared" si="47"/>
        <v>7949.5999999999995</v>
      </c>
      <c r="T52" s="479">
        <f t="shared" si="48"/>
        <v>8368</v>
      </c>
      <c r="U52" s="479">
        <f t="shared" si="49"/>
        <v>8786.4</v>
      </c>
      <c r="V52" s="479">
        <f t="shared" si="50"/>
        <v>9204.8000000000011</v>
      </c>
      <c r="W52" s="479">
        <f t="shared" si="51"/>
        <v>9623.1999999999989</v>
      </c>
      <c r="X52" s="479">
        <f t="shared" si="52"/>
        <v>10041.6</v>
      </c>
      <c r="Y52" s="134">
        <f t="shared" si="53"/>
        <v>10460</v>
      </c>
      <c r="Z52" s="134">
        <f t="shared" si="54"/>
        <v>11506.000000000002</v>
      </c>
      <c r="AA52" s="134">
        <f t="shared" si="55"/>
        <v>12552</v>
      </c>
      <c r="AB52" s="134">
        <f t="shared" si="56"/>
        <v>13598</v>
      </c>
      <c r="AC52" s="134">
        <f t="shared" si="57"/>
        <v>14643.999999999998</v>
      </c>
      <c r="AD52" s="134">
        <f t="shared" si="58"/>
        <v>15690</v>
      </c>
      <c r="AE52" s="269" t="s">
        <v>538</v>
      </c>
      <c r="AF52" s="263" t="s">
        <v>539</v>
      </c>
    </row>
    <row r="53" spans="1:32" ht="16.5" thickBot="1" x14ac:dyDescent="0.3">
      <c r="A53" s="667"/>
      <c r="B53" s="480" t="s">
        <v>516</v>
      </c>
      <c r="C53" s="479">
        <f t="shared" si="32"/>
        <v>1255.2</v>
      </c>
      <c r="D53" s="479">
        <f t="shared" si="33"/>
        <v>1673.6000000000001</v>
      </c>
      <c r="E53" s="479">
        <f t="shared" si="34"/>
        <v>2092</v>
      </c>
      <c r="F53" s="479">
        <f t="shared" si="35"/>
        <v>2510.4</v>
      </c>
      <c r="G53" s="479">
        <f t="shared" si="36"/>
        <v>2928.7999999999997</v>
      </c>
      <c r="H53" s="479">
        <f t="shared" si="37"/>
        <v>3347.2000000000003</v>
      </c>
      <c r="I53" s="479">
        <f t="shared" si="38"/>
        <v>3765.6</v>
      </c>
      <c r="J53" s="505">
        <v>4184</v>
      </c>
      <c r="K53" s="479">
        <f t="shared" si="39"/>
        <v>4602.4000000000005</v>
      </c>
      <c r="L53" s="479">
        <f t="shared" si="40"/>
        <v>5020.8</v>
      </c>
      <c r="M53" s="479">
        <f t="shared" si="41"/>
        <v>5439.2</v>
      </c>
      <c r="N53" s="479">
        <f t="shared" si="42"/>
        <v>5857.5999999999995</v>
      </c>
      <c r="O53" s="479">
        <f t="shared" si="43"/>
        <v>6276</v>
      </c>
      <c r="P53" s="479">
        <f t="shared" si="44"/>
        <v>6694.4000000000005</v>
      </c>
      <c r="Q53" s="479">
        <f t="shared" si="45"/>
        <v>7112.8</v>
      </c>
      <c r="R53" s="479">
        <f t="shared" si="46"/>
        <v>7531.2</v>
      </c>
      <c r="S53" s="479">
        <f t="shared" si="47"/>
        <v>7949.5999999999995</v>
      </c>
      <c r="T53" s="479">
        <f t="shared" si="48"/>
        <v>8368</v>
      </c>
      <c r="U53" s="479">
        <f t="shared" si="49"/>
        <v>8786.4</v>
      </c>
      <c r="V53" s="479">
        <f t="shared" si="50"/>
        <v>9204.8000000000011</v>
      </c>
      <c r="W53" s="479">
        <f t="shared" si="51"/>
        <v>9623.1999999999989</v>
      </c>
      <c r="X53" s="479">
        <f t="shared" si="52"/>
        <v>10041.6</v>
      </c>
      <c r="Y53" s="134">
        <f t="shared" si="53"/>
        <v>10460</v>
      </c>
      <c r="Z53" s="134">
        <f t="shared" si="54"/>
        <v>11506.000000000002</v>
      </c>
      <c r="AA53" s="134">
        <f t="shared" si="55"/>
        <v>12552</v>
      </c>
      <c r="AB53" s="134">
        <f t="shared" si="56"/>
        <v>13598</v>
      </c>
      <c r="AC53" s="134">
        <f t="shared" si="57"/>
        <v>14643.999999999998</v>
      </c>
      <c r="AD53" s="134">
        <f t="shared" si="58"/>
        <v>15690</v>
      </c>
      <c r="AE53" s="269" t="s">
        <v>540</v>
      </c>
      <c r="AF53" s="263" t="s">
        <v>364</v>
      </c>
    </row>
    <row r="54" spans="1:32" ht="16.5" thickBot="1" x14ac:dyDescent="0.3">
      <c r="A54" s="667"/>
      <c r="B54" s="480" t="s">
        <v>517</v>
      </c>
      <c r="C54" s="479">
        <f t="shared" si="32"/>
        <v>1255.2</v>
      </c>
      <c r="D54" s="479">
        <f t="shared" si="33"/>
        <v>1673.6000000000001</v>
      </c>
      <c r="E54" s="479">
        <f t="shared" si="34"/>
        <v>2092</v>
      </c>
      <c r="F54" s="479">
        <f t="shared" si="35"/>
        <v>2510.4</v>
      </c>
      <c r="G54" s="479">
        <f t="shared" si="36"/>
        <v>2928.7999999999997</v>
      </c>
      <c r="H54" s="479">
        <f t="shared" si="37"/>
        <v>3347.2000000000003</v>
      </c>
      <c r="I54" s="479">
        <f t="shared" si="38"/>
        <v>3765.6</v>
      </c>
      <c r="J54" s="504">
        <v>4184</v>
      </c>
      <c r="K54" s="479">
        <f t="shared" si="39"/>
        <v>4602.4000000000005</v>
      </c>
      <c r="L54" s="479">
        <f t="shared" si="40"/>
        <v>5020.8</v>
      </c>
      <c r="M54" s="479">
        <f t="shared" si="41"/>
        <v>5439.2</v>
      </c>
      <c r="N54" s="479">
        <f t="shared" si="42"/>
        <v>5857.5999999999995</v>
      </c>
      <c r="O54" s="479">
        <f t="shared" si="43"/>
        <v>6276</v>
      </c>
      <c r="P54" s="479">
        <f t="shared" si="44"/>
        <v>6694.4000000000005</v>
      </c>
      <c r="Q54" s="479">
        <f t="shared" si="45"/>
        <v>7112.8</v>
      </c>
      <c r="R54" s="479">
        <f t="shared" si="46"/>
        <v>7531.2</v>
      </c>
      <c r="S54" s="479">
        <f t="shared" si="47"/>
        <v>7949.5999999999995</v>
      </c>
      <c r="T54" s="479">
        <f t="shared" si="48"/>
        <v>8368</v>
      </c>
      <c r="U54" s="479">
        <f t="shared" si="49"/>
        <v>8786.4</v>
      </c>
      <c r="V54" s="479">
        <f t="shared" si="50"/>
        <v>9204.8000000000011</v>
      </c>
      <c r="W54" s="479">
        <f t="shared" si="51"/>
        <v>9623.1999999999989</v>
      </c>
      <c r="X54" s="479">
        <f t="shared" si="52"/>
        <v>10041.6</v>
      </c>
      <c r="Y54" s="134">
        <f t="shared" si="53"/>
        <v>10460</v>
      </c>
      <c r="Z54" s="134">
        <f t="shared" si="54"/>
        <v>11506.000000000002</v>
      </c>
      <c r="AA54" s="134">
        <f t="shared" si="55"/>
        <v>12552</v>
      </c>
      <c r="AB54" s="134">
        <f t="shared" si="56"/>
        <v>13598</v>
      </c>
      <c r="AC54" s="134">
        <f t="shared" si="57"/>
        <v>14643.999999999998</v>
      </c>
      <c r="AD54" s="134">
        <f t="shared" si="58"/>
        <v>15690</v>
      </c>
      <c r="AE54" s="269" t="s">
        <v>541</v>
      </c>
      <c r="AF54" s="263" t="s">
        <v>542</v>
      </c>
    </row>
    <row r="55" spans="1:32" ht="16.5" thickBot="1" x14ac:dyDescent="0.3">
      <c r="A55" s="667"/>
      <c r="B55" s="480" t="s">
        <v>504</v>
      </c>
      <c r="C55" s="479">
        <f t="shared" si="32"/>
        <v>1255.2</v>
      </c>
      <c r="D55" s="479">
        <f t="shared" si="33"/>
        <v>1673.6000000000001</v>
      </c>
      <c r="E55" s="479">
        <f t="shared" si="34"/>
        <v>2092</v>
      </c>
      <c r="F55" s="479">
        <f t="shared" si="35"/>
        <v>2510.4</v>
      </c>
      <c r="G55" s="479">
        <f t="shared" si="36"/>
        <v>2928.7999999999997</v>
      </c>
      <c r="H55" s="479">
        <f t="shared" si="37"/>
        <v>3347.2000000000003</v>
      </c>
      <c r="I55" s="479">
        <f t="shared" si="38"/>
        <v>3765.6</v>
      </c>
      <c r="J55" s="505">
        <v>4184</v>
      </c>
      <c r="K55" s="479">
        <f t="shared" si="39"/>
        <v>4602.4000000000005</v>
      </c>
      <c r="L55" s="479">
        <f t="shared" si="40"/>
        <v>5020.8</v>
      </c>
      <c r="M55" s="479">
        <f t="shared" si="41"/>
        <v>5439.2</v>
      </c>
      <c r="N55" s="479">
        <f t="shared" si="42"/>
        <v>5857.5999999999995</v>
      </c>
      <c r="O55" s="479">
        <f t="shared" si="43"/>
        <v>6276</v>
      </c>
      <c r="P55" s="479">
        <f t="shared" si="44"/>
        <v>6694.4000000000005</v>
      </c>
      <c r="Q55" s="479">
        <f t="shared" si="45"/>
        <v>7112.8</v>
      </c>
      <c r="R55" s="479">
        <f t="shared" si="46"/>
        <v>7531.2</v>
      </c>
      <c r="S55" s="479">
        <f t="shared" si="47"/>
        <v>7949.5999999999995</v>
      </c>
      <c r="T55" s="479">
        <f t="shared" si="48"/>
        <v>8368</v>
      </c>
      <c r="U55" s="479">
        <f t="shared" si="49"/>
        <v>8786.4</v>
      </c>
      <c r="V55" s="479">
        <f t="shared" si="50"/>
        <v>9204.8000000000011</v>
      </c>
      <c r="W55" s="479">
        <f t="shared" si="51"/>
        <v>9623.1999999999989</v>
      </c>
      <c r="X55" s="479">
        <f t="shared" si="52"/>
        <v>10041.6</v>
      </c>
      <c r="Y55" s="134">
        <f t="shared" si="53"/>
        <v>10460</v>
      </c>
      <c r="Z55" s="134">
        <f t="shared" si="54"/>
        <v>11506.000000000002</v>
      </c>
      <c r="AA55" s="134">
        <f t="shared" si="55"/>
        <v>12552</v>
      </c>
      <c r="AB55" s="134">
        <f t="shared" si="56"/>
        <v>13598</v>
      </c>
      <c r="AC55" s="134">
        <f t="shared" si="57"/>
        <v>14643.999999999998</v>
      </c>
      <c r="AD55" s="134">
        <f t="shared" si="58"/>
        <v>15690</v>
      </c>
      <c r="AE55" s="269" t="s">
        <v>543</v>
      </c>
      <c r="AF55" s="263" t="s">
        <v>544</v>
      </c>
    </row>
    <row r="56" spans="1:32" ht="16.5" thickBot="1" x14ac:dyDescent="0.3">
      <c r="A56" s="667"/>
      <c r="B56" s="480" t="s">
        <v>505</v>
      </c>
      <c r="C56" s="479">
        <f t="shared" si="32"/>
        <v>1255.2</v>
      </c>
      <c r="D56" s="479">
        <f t="shared" si="33"/>
        <v>1673.6000000000001</v>
      </c>
      <c r="E56" s="479">
        <f t="shared" si="34"/>
        <v>2092</v>
      </c>
      <c r="F56" s="479">
        <f t="shared" si="35"/>
        <v>2510.4</v>
      </c>
      <c r="G56" s="479">
        <f t="shared" si="36"/>
        <v>2928.7999999999997</v>
      </c>
      <c r="H56" s="479">
        <f t="shared" si="37"/>
        <v>3347.2000000000003</v>
      </c>
      <c r="I56" s="479">
        <f t="shared" si="38"/>
        <v>3765.6</v>
      </c>
      <c r="J56" s="504">
        <v>4184</v>
      </c>
      <c r="K56" s="479">
        <f t="shared" si="39"/>
        <v>4602.4000000000005</v>
      </c>
      <c r="L56" s="479">
        <f t="shared" si="40"/>
        <v>5020.8</v>
      </c>
      <c r="M56" s="479">
        <f t="shared" si="41"/>
        <v>5439.2</v>
      </c>
      <c r="N56" s="479">
        <f t="shared" si="42"/>
        <v>5857.5999999999995</v>
      </c>
      <c r="O56" s="479">
        <f t="shared" si="43"/>
        <v>6276</v>
      </c>
      <c r="P56" s="479">
        <f t="shared" si="44"/>
        <v>6694.4000000000005</v>
      </c>
      <c r="Q56" s="479">
        <f t="shared" si="45"/>
        <v>7112.8</v>
      </c>
      <c r="R56" s="479">
        <f t="shared" si="46"/>
        <v>7531.2</v>
      </c>
      <c r="S56" s="479">
        <f t="shared" si="47"/>
        <v>7949.5999999999995</v>
      </c>
      <c r="T56" s="479">
        <f t="shared" si="48"/>
        <v>8368</v>
      </c>
      <c r="U56" s="479">
        <f t="shared" si="49"/>
        <v>8786.4</v>
      </c>
      <c r="V56" s="479">
        <f t="shared" si="50"/>
        <v>9204.8000000000011</v>
      </c>
      <c r="W56" s="479">
        <f t="shared" si="51"/>
        <v>9623.1999999999989</v>
      </c>
      <c r="X56" s="479">
        <f t="shared" si="52"/>
        <v>10041.6</v>
      </c>
      <c r="Y56" s="134">
        <f t="shared" si="53"/>
        <v>10460</v>
      </c>
      <c r="Z56" s="134">
        <f t="shared" si="54"/>
        <v>11506.000000000002</v>
      </c>
      <c r="AA56" s="134">
        <f t="shared" si="55"/>
        <v>12552</v>
      </c>
      <c r="AB56" s="134">
        <f t="shared" si="56"/>
        <v>13598</v>
      </c>
      <c r="AC56" s="134">
        <f t="shared" si="57"/>
        <v>14643.999999999998</v>
      </c>
      <c r="AD56" s="134">
        <f t="shared" si="58"/>
        <v>15690</v>
      </c>
      <c r="AE56" s="269" t="s">
        <v>545</v>
      </c>
      <c r="AF56" s="263" t="s">
        <v>546</v>
      </c>
    </row>
    <row r="57" spans="1:32" ht="16.5" thickBot="1" x14ac:dyDescent="0.3">
      <c r="A57" s="667"/>
      <c r="B57" s="480" t="s">
        <v>506</v>
      </c>
      <c r="C57" s="479">
        <f t="shared" si="32"/>
        <v>1255.2</v>
      </c>
      <c r="D57" s="479">
        <f t="shared" si="33"/>
        <v>1673.6000000000001</v>
      </c>
      <c r="E57" s="479">
        <f t="shared" si="34"/>
        <v>2092</v>
      </c>
      <c r="F57" s="479">
        <f t="shared" si="35"/>
        <v>2510.4</v>
      </c>
      <c r="G57" s="479">
        <f t="shared" si="36"/>
        <v>2928.7999999999997</v>
      </c>
      <c r="H57" s="479">
        <f t="shared" si="37"/>
        <v>3347.2000000000003</v>
      </c>
      <c r="I57" s="479">
        <f t="shared" si="38"/>
        <v>3765.6</v>
      </c>
      <c r="J57" s="505">
        <v>4184</v>
      </c>
      <c r="K57" s="479">
        <f t="shared" si="39"/>
        <v>4602.4000000000005</v>
      </c>
      <c r="L57" s="479">
        <f t="shared" si="40"/>
        <v>5020.8</v>
      </c>
      <c r="M57" s="479">
        <f t="shared" si="41"/>
        <v>5439.2</v>
      </c>
      <c r="N57" s="479">
        <f t="shared" si="42"/>
        <v>5857.5999999999995</v>
      </c>
      <c r="O57" s="479">
        <f t="shared" si="43"/>
        <v>6276</v>
      </c>
      <c r="P57" s="479">
        <f t="shared" si="44"/>
        <v>6694.4000000000005</v>
      </c>
      <c r="Q57" s="479">
        <f t="shared" si="45"/>
        <v>7112.8</v>
      </c>
      <c r="R57" s="479">
        <f t="shared" si="46"/>
        <v>7531.2</v>
      </c>
      <c r="S57" s="479">
        <f t="shared" si="47"/>
        <v>7949.5999999999995</v>
      </c>
      <c r="T57" s="479">
        <f t="shared" si="48"/>
        <v>8368</v>
      </c>
      <c r="U57" s="479">
        <f t="shared" si="49"/>
        <v>8786.4</v>
      </c>
      <c r="V57" s="479">
        <f t="shared" si="50"/>
        <v>9204.8000000000011</v>
      </c>
      <c r="W57" s="479">
        <f t="shared" si="51"/>
        <v>9623.1999999999989</v>
      </c>
      <c r="X57" s="479">
        <f t="shared" si="52"/>
        <v>10041.6</v>
      </c>
      <c r="Y57" s="134">
        <f t="shared" si="53"/>
        <v>10460</v>
      </c>
      <c r="Z57" s="134">
        <f t="shared" si="54"/>
        <v>11506.000000000002</v>
      </c>
      <c r="AA57" s="134">
        <f t="shared" si="55"/>
        <v>12552</v>
      </c>
      <c r="AB57" s="134">
        <f t="shared" si="56"/>
        <v>13598</v>
      </c>
      <c r="AC57" s="134">
        <f t="shared" si="57"/>
        <v>14643.999999999998</v>
      </c>
      <c r="AD57" s="134">
        <f t="shared" si="58"/>
        <v>15690</v>
      </c>
      <c r="AE57" s="269" t="s">
        <v>547</v>
      </c>
      <c r="AF57" s="263" t="s">
        <v>548</v>
      </c>
    </row>
    <row r="58" spans="1:32" ht="16.5" thickBot="1" x14ac:dyDescent="0.3">
      <c r="A58" s="667"/>
      <c r="B58" s="480" t="s">
        <v>507</v>
      </c>
      <c r="C58" s="479">
        <f t="shared" si="32"/>
        <v>1255.2</v>
      </c>
      <c r="D58" s="479">
        <f t="shared" si="33"/>
        <v>1673.6000000000001</v>
      </c>
      <c r="E58" s="479">
        <f t="shared" si="34"/>
        <v>2092</v>
      </c>
      <c r="F58" s="479">
        <f t="shared" si="35"/>
        <v>2510.4</v>
      </c>
      <c r="G58" s="479">
        <f t="shared" si="36"/>
        <v>2928.7999999999997</v>
      </c>
      <c r="H58" s="479">
        <f t="shared" si="37"/>
        <v>3347.2000000000003</v>
      </c>
      <c r="I58" s="479">
        <f t="shared" si="38"/>
        <v>3765.6</v>
      </c>
      <c r="J58" s="504">
        <v>4184</v>
      </c>
      <c r="K58" s="479">
        <f t="shared" si="39"/>
        <v>4602.4000000000005</v>
      </c>
      <c r="L58" s="479">
        <f t="shared" si="40"/>
        <v>5020.8</v>
      </c>
      <c r="M58" s="479">
        <f t="shared" si="41"/>
        <v>5439.2</v>
      </c>
      <c r="N58" s="479">
        <f t="shared" si="42"/>
        <v>5857.5999999999995</v>
      </c>
      <c r="O58" s="479">
        <f t="shared" si="43"/>
        <v>6276</v>
      </c>
      <c r="P58" s="479">
        <f t="shared" si="44"/>
        <v>6694.4000000000005</v>
      </c>
      <c r="Q58" s="479">
        <f t="shared" si="45"/>
        <v>7112.8</v>
      </c>
      <c r="R58" s="479">
        <f t="shared" si="46"/>
        <v>7531.2</v>
      </c>
      <c r="S58" s="479">
        <f t="shared" si="47"/>
        <v>7949.5999999999995</v>
      </c>
      <c r="T58" s="479">
        <f t="shared" si="48"/>
        <v>8368</v>
      </c>
      <c r="U58" s="479">
        <f t="shared" si="49"/>
        <v>8786.4</v>
      </c>
      <c r="V58" s="479">
        <f t="shared" si="50"/>
        <v>9204.8000000000011</v>
      </c>
      <c r="W58" s="479">
        <f t="shared" si="51"/>
        <v>9623.1999999999989</v>
      </c>
      <c r="X58" s="479">
        <f t="shared" si="52"/>
        <v>10041.6</v>
      </c>
      <c r="Y58" s="134">
        <f t="shared" si="53"/>
        <v>10460</v>
      </c>
      <c r="Z58" s="134">
        <f t="shared" si="54"/>
        <v>11506.000000000002</v>
      </c>
      <c r="AA58" s="134">
        <f t="shared" si="55"/>
        <v>12552</v>
      </c>
      <c r="AB58" s="134">
        <f t="shared" si="56"/>
        <v>13598</v>
      </c>
      <c r="AC58" s="134">
        <f t="shared" si="57"/>
        <v>14643.999999999998</v>
      </c>
      <c r="AD58" s="134">
        <f t="shared" si="58"/>
        <v>15690</v>
      </c>
      <c r="AE58" s="269" t="s">
        <v>549</v>
      </c>
      <c r="AF58" s="263" t="s">
        <v>550</v>
      </c>
    </row>
    <row r="59" spans="1:32" ht="16.5" thickBot="1" x14ac:dyDescent="0.3">
      <c r="A59" s="667"/>
      <c r="B59" s="480" t="s">
        <v>508</v>
      </c>
      <c r="C59" s="479">
        <f t="shared" si="32"/>
        <v>1255.2</v>
      </c>
      <c r="D59" s="479">
        <f t="shared" si="33"/>
        <v>1673.6000000000001</v>
      </c>
      <c r="E59" s="479">
        <f t="shared" si="34"/>
        <v>2092</v>
      </c>
      <c r="F59" s="479">
        <f t="shared" si="35"/>
        <v>2510.4</v>
      </c>
      <c r="G59" s="479">
        <f t="shared" si="36"/>
        <v>2928.7999999999997</v>
      </c>
      <c r="H59" s="479">
        <f t="shared" si="37"/>
        <v>3347.2000000000003</v>
      </c>
      <c r="I59" s="479">
        <f t="shared" si="38"/>
        <v>3765.6</v>
      </c>
      <c r="J59" s="505">
        <v>4184</v>
      </c>
      <c r="K59" s="479">
        <f t="shared" si="39"/>
        <v>4602.4000000000005</v>
      </c>
      <c r="L59" s="479">
        <f t="shared" si="40"/>
        <v>5020.8</v>
      </c>
      <c r="M59" s="479">
        <f t="shared" si="41"/>
        <v>5439.2</v>
      </c>
      <c r="N59" s="479">
        <f t="shared" si="42"/>
        <v>5857.5999999999995</v>
      </c>
      <c r="O59" s="479">
        <f t="shared" si="43"/>
        <v>6276</v>
      </c>
      <c r="P59" s="479">
        <f t="shared" si="44"/>
        <v>6694.4000000000005</v>
      </c>
      <c r="Q59" s="479">
        <f t="shared" si="45"/>
        <v>7112.8</v>
      </c>
      <c r="R59" s="479">
        <f t="shared" si="46"/>
        <v>7531.2</v>
      </c>
      <c r="S59" s="479">
        <f t="shared" si="47"/>
        <v>7949.5999999999995</v>
      </c>
      <c r="T59" s="479">
        <f t="shared" si="48"/>
        <v>8368</v>
      </c>
      <c r="U59" s="479">
        <f t="shared" si="49"/>
        <v>8786.4</v>
      </c>
      <c r="V59" s="479">
        <f t="shared" si="50"/>
        <v>9204.8000000000011</v>
      </c>
      <c r="W59" s="479">
        <f t="shared" si="51"/>
        <v>9623.1999999999989</v>
      </c>
      <c r="X59" s="479">
        <f t="shared" si="52"/>
        <v>10041.6</v>
      </c>
      <c r="Y59" s="134">
        <f t="shared" si="53"/>
        <v>10460</v>
      </c>
      <c r="Z59" s="134">
        <f t="shared" si="54"/>
        <v>11506.000000000002</v>
      </c>
      <c r="AA59" s="134">
        <f t="shared" si="55"/>
        <v>12552</v>
      </c>
      <c r="AB59" s="134">
        <f t="shared" si="56"/>
        <v>13598</v>
      </c>
      <c r="AC59" s="134">
        <f t="shared" si="57"/>
        <v>14643.999999999998</v>
      </c>
      <c r="AD59" s="134">
        <f t="shared" si="58"/>
        <v>15690</v>
      </c>
      <c r="AE59" s="269" t="s">
        <v>551</v>
      </c>
      <c r="AF59" s="263" t="s">
        <v>552</v>
      </c>
    </row>
    <row r="60" spans="1:32" ht="16.5" thickBot="1" x14ac:dyDescent="0.3">
      <c r="A60" s="667"/>
      <c r="B60" s="480" t="s">
        <v>509</v>
      </c>
      <c r="C60" s="479">
        <f t="shared" si="32"/>
        <v>1255.2</v>
      </c>
      <c r="D60" s="479">
        <f t="shared" si="33"/>
        <v>1673.6000000000001</v>
      </c>
      <c r="E60" s="479">
        <f t="shared" si="34"/>
        <v>2092</v>
      </c>
      <c r="F60" s="479">
        <f t="shared" si="35"/>
        <v>2510.4</v>
      </c>
      <c r="G60" s="479">
        <f t="shared" si="36"/>
        <v>2928.7999999999997</v>
      </c>
      <c r="H60" s="479">
        <f t="shared" si="37"/>
        <v>3347.2000000000003</v>
      </c>
      <c r="I60" s="479">
        <f t="shared" si="38"/>
        <v>3765.6</v>
      </c>
      <c r="J60" s="504">
        <v>4184</v>
      </c>
      <c r="K60" s="479">
        <f t="shared" si="39"/>
        <v>4602.4000000000005</v>
      </c>
      <c r="L60" s="479">
        <f t="shared" si="40"/>
        <v>5020.8</v>
      </c>
      <c r="M60" s="479">
        <f t="shared" si="41"/>
        <v>5439.2</v>
      </c>
      <c r="N60" s="479">
        <f t="shared" si="42"/>
        <v>5857.5999999999995</v>
      </c>
      <c r="O60" s="479">
        <f t="shared" si="43"/>
        <v>6276</v>
      </c>
      <c r="P60" s="479">
        <f t="shared" si="44"/>
        <v>6694.4000000000005</v>
      </c>
      <c r="Q60" s="479">
        <f t="shared" si="45"/>
        <v>7112.8</v>
      </c>
      <c r="R60" s="479">
        <f t="shared" si="46"/>
        <v>7531.2</v>
      </c>
      <c r="S60" s="479">
        <f t="shared" si="47"/>
        <v>7949.5999999999995</v>
      </c>
      <c r="T60" s="479">
        <f t="shared" si="48"/>
        <v>8368</v>
      </c>
      <c r="U60" s="479">
        <f t="shared" si="49"/>
        <v>8786.4</v>
      </c>
      <c r="V60" s="479">
        <f t="shared" si="50"/>
        <v>9204.8000000000011</v>
      </c>
      <c r="W60" s="479">
        <f t="shared" si="51"/>
        <v>9623.1999999999989</v>
      </c>
      <c r="X60" s="479">
        <f t="shared" si="52"/>
        <v>10041.6</v>
      </c>
      <c r="Y60" s="134">
        <f t="shared" si="53"/>
        <v>10460</v>
      </c>
      <c r="Z60" s="134">
        <f t="shared" si="54"/>
        <v>11506.000000000002</v>
      </c>
      <c r="AA60" s="134">
        <f t="shared" si="55"/>
        <v>12552</v>
      </c>
      <c r="AB60" s="134">
        <f t="shared" si="56"/>
        <v>13598</v>
      </c>
      <c r="AC60" s="134">
        <f t="shared" si="57"/>
        <v>14643.999999999998</v>
      </c>
      <c r="AD60" s="134">
        <f t="shared" si="58"/>
        <v>15690</v>
      </c>
      <c r="AE60" s="269" t="s">
        <v>553</v>
      </c>
      <c r="AF60" s="263" t="s">
        <v>554</v>
      </c>
    </row>
    <row r="61" spans="1:32" ht="16.5" thickBot="1" x14ac:dyDescent="0.3">
      <c r="A61" s="667"/>
      <c r="B61" s="480" t="s">
        <v>518</v>
      </c>
      <c r="C61" s="479">
        <f t="shared" si="32"/>
        <v>1255.2</v>
      </c>
      <c r="D61" s="479">
        <f t="shared" si="33"/>
        <v>1673.6000000000001</v>
      </c>
      <c r="E61" s="479">
        <f t="shared" si="34"/>
        <v>2092</v>
      </c>
      <c r="F61" s="479">
        <f t="shared" si="35"/>
        <v>2510.4</v>
      </c>
      <c r="G61" s="479">
        <f t="shared" si="36"/>
        <v>2928.7999999999997</v>
      </c>
      <c r="H61" s="479">
        <f t="shared" si="37"/>
        <v>3347.2000000000003</v>
      </c>
      <c r="I61" s="479">
        <f t="shared" si="38"/>
        <v>3765.6</v>
      </c>
      <c r="J61" s="505">
        <v>4184</v>
      </c>
      <c r="K61" s="479">
        <f t="shared" si="39"/>
        <v>4602.4000000000005</v>
      </c>
      <c r="L61" s="479">
        <f t="shared" si="40"/>
        <v>5020.8</v>
      </c>
      <c r="M61" s="479">
        <f t="shared" si="41"/>
        <v>5439.2</v>
      </c>
      <c r="N61" s="479">
        <f t="shared" si="42"/>
        <v>5857.5999999999995</v>
      </c>
      <c r="O61" s="479">
        <f t="shared" si="43"/>
        <v>6276</v>
      </c>
      <c r="P61" s="479">
        <f t="shared" si="44"/>
        <v>6694.4000000000005</v>
      </c>
      <c r="Q61" s="479">
        <f t="shared" si="45"/>
        <v>7112.8</v>
      </c>
      <c r="R61" s="479">
        <f t="shared" si="46"/>
        <v>7531.2</v>
      </c>
      <c r="S61" s="479">
        <f t="shared" si="47"/>
        <v>7949.5999999999995</v>
      </c>
      <c r="T61" s="479">
        <f t="shared" si="48"/>
        <v>8368</v>
      </c>
      <c r="U61" s="479">
        <f t="shared" si="49"/>
        <v>8786.4</v>
      </c>
      <c r="V61" s="479">
        <f t="shared" si="50"/>
        <v>9204.8000000000011</v>
      </c>
      <c r="W61" s="479">
        <f t="shared" si="51"/>
        <v>9623.1999999999989</v>
      </c>
      <c r="X61" s="479">
        <f t="shared" si="52"/>
        <v>10041.6</v>
      </c>
      <c r="Y61" s="134">
        <f t="shared" si="53"/>
        <v>10460</v>
      </c>
      <c r="Z61" s="134">
        <f t="shared" si="54"/>
        <v>11506.000000000002</v>
      </c>
      <c r="AA61" s="134">
        <f t="shared" si="55"/>
        <v>12552</v>
      </c>
      <c r="AB61" s="134">
        <f t="shared" si="56"/>
        <v>13598</v>
      </c>
      <c r="AC61" s="134">
        <f t="shared" si="57"/>
        <v>14643.999999999998</v>
      </c>
      <c r="AD61" s="134">
        <f t="shared" si="58"/>
        <v>15690</v>
      </c>
      <c r="AE61" s="269" t="s">
        <v>555</v>
      </c>
      <c r="AF61" s="263" t="s">
        <v>556</v>
      </c>
    </row>
    <row r="62" spans="1:32" ht="16.5" thickBot="1" x14ac:dyDescent="0.3">
      <c r="A62" s="667"/>
      <c r="B62" s="480" t="s">
        <v>519</v>
      </c>
      <c r="C62" s="479">
        <f t="shared" si="32"/>
        <v>1255.2</v>
      </c>
      <c r="D62" s="479">
        <f t="shared" si="33"/>
        <v>1673.6000000000001</v>
      </c>
      <c r="E62" s="479">
        <f t="shared" si="34"/>
        <v>2092</v>
      </c>
      <c r="F62" s="479">
        <f t="shared" si="35"/>
        <v>2510.4</v>
      </c>
      <c r="G62" s="479">
        <f t="shared" si="36"/>
        <v>2928.7999999999997</v>
      </c>
      <c r="H62" s="479">
        <f t="shared" si="37"/>
        <v>3347.2000000000003</v>
      </c>
      <c r="I62" s="479">
        <f t="shared" si="38"/>
        <v>3765.6</v>
      </c>
      <c r="J62" s="504">
        <v>4184</v>
      </c>
      <c r="K62" s="479">
        <f t="shared" si="39"/>
        <v>4602.4000000000005</v>
      </c>
      <c r="L62" s="479">
        <f t="shared" si="40"/>
        <v>5020.8</v>
      </c>
      <c r="M62" s="479">
        <f t="shared" si="41"/>
        <v>5439.2</v>
      </c>
      <c r="N62" s="479">
        <f t="shared" si="42"/>
        <v>5857.5999999999995</v>
      </c>
      <c r="O62" s="479">
        <f t="shared" si="43"/>
        <v>6276</v>
      </c>
      <c r="P62" s="479">
        <f t="shared" si="44"/>
        <v>6694.4000000000005</v>
      </c>
      <c r="Q62" s="479">
        <f t="shared" si="45"/>
        <v>7112.8</v>
      </c>
      <c r="R62" s="479">
        <f t="shared" si="46"/>
        <v>7531.2</v>
      </c>
      <c r="S62" s="479">
        <f t="shared" si="47"/>
        <v>7949.5999999999995</v>
      </c>
      <c r="T62" s="479">
        <f t="shared" si="48"/>
        <v>8368</v>
      </c>
      <c r="U62" s="479">
        <f t="shared" si="49"/>
        <v>8786.4</v>
      </c>
      <c r="V62" s="479">
        <f t="shared" si="50"/>
        <v>9204.8000000000011</v>
      </c>
      <c r="W62" s="479">
        <f t="shared" si="51"/>
        <v>9623.1999999999989</v>
      </c>
      <c r="X62" s="479">
        <f t="shared" si="52"/>
        <v>10041.6</v>
      </c>
      <c r="Y62" s="134">
        <f t="shared" si="53"/>
        <v>10460</v>
      </c>
      <c r="Z62" s="134">
        <f t="shared" si="54"/>
        <v>11506.000000000002</v>
      </c>
      <c r="AA62" s="134">
        <f t="shared" si="55"/>
        <v>12552</v>
      </c>
      <c r="AB62" s="134">
        <f t="shared" si="56"/>
        <v>13598</v>
      </c>
      <c r="AC62" s="134">
        <f t="shared" si="57"/>
        <v>14643.999999999998</v>
      </c>
      <c r="AD62" s="134">
        <f t="shared" si="58"/>
        <v>15690</v>
      </c>
      <c r="AE62" s="269" t="s">
        <v>557</v>
      </c>
      <c r="AF62" s="263" t="s">
        <v>558</v>
      </c>
    </row>
    <row r="63" spans="1:32" ht="16.5" thickBot="1" x14ac:dyDescent="0.3">
      <c r="A63" s="667"/>
      <c r="B63" s="480" t="s">
        <v>520</v>
      </c>
      <c r="C63" s="479">
        <f t="shared" si="32"/>
        <v>1255.2</v>
      </c>
      <c r="D63" s="479">
        <f t="shared" si="33"/>
        <v>1673.6000000000001</v>
      </c>
      <c r="E63" s="479">
        <f t="shared" si="34"/>
        <v>2092</v>
      </c>
      <c r="F63" s="479">
        <f t="shared" si="35"/>
        <v>2510.4</v>
      </c>
      <c r="G63" s="479">
        <f t="shared" si="36"/>
        <v>2928.7999999999997</v>
      </c>
      <c r="H63" s="479">
        <f t="shared" si="37"/>
        <v>3347.2000000000003</v>
      </c>
      <c r="I63" s="479">
        <f t="shared" si="38"/>
        <v>3765.6</v>
      </c>
      <c r="J63" s="505">
        <v>4184</v>
      </c>
      <c r="K63" s="479">
        <f t="shared" si="39"/>
        <v>4602.4000000000005</v>
      </c>
      <c r="L63" s="479">
        <f t="shared" si="40"/>
        <v>5020.8</v>
      </c>
      <c r="M63" s="479">
        <f t="shared" si="41"/>
        <v>5439.2</v>
      </c>
      <c r="N63" s="479">
        <f t="shared" si="42"/>
        <v>5857.5999999999995</v>
      </c>
      <c r="O63" s="479">
        <f t="shared" si="43"/>
        <v>6276</v>
      </c>
      <c r="P63" s="479">
        <f t="shared" si="44"/>
        <v>6694.4000000000005</v>
      </c>
      <c r="Q63" s="479">
        <f t="shared" si="45"/>
        <v>7112.8</v>
      </c>
      <c r="R63" s="479">
        <f t="shared" si="46"/>
        <v>7531.2</v>
      </c>
      <c r="S63" s="479">
        <f t="shared" si="47"/>
        <v>7949.5999999999995</v>
      </c>
      <c r="T63" s="479">
        <f t="shared" si="48"/>
        <v>8368</v>
      </c>
      <c r="U63" s="479">
        <f t="shared" si="49"/>
        <v>8786.4</v>
      </c>
      <c r="V63" s="479">
        <f t="shared" si="50"/>
        <v>9204.8000000000011</v>
      </c>
      <c r="W63" s="479">
        <f t="shared" si="51"/>
        <v>9623.1999999999989</v>
      </c>
      <c r="X63" s="479">
        <f t="shared" si="52"/>
        <v>10041.6</v>
      </c>
      <c r="Y63" s="134">
        <f t="shared" si="53"/>
        <v>10460</v>
      </c>
      <c r="Z63" s="134">
        <f t="shared" si="54"/>
        <v>11506.000000000002</v>
      </c>
      <c r="AA63" s="134">
        <f t="shared" si="55"/>
        <v>12552</v>
      </c>
      <c r="AB63" s="134">
        <f t="shared" si="56"/>
        <v>13598</v>
      </c>
      <c r="AC63" s="134">
        <f t="shared" si="57"/>
        <v>14643.999999999998</v>
      </c>
      <c r="AD63" s="134">
        <f t="shared" si="58"/>
        <v>15690</v>
      </c>
      <c r="AE63" s="269" t="s">
        <v>559</v>
      </c>
      <c r="AF63" s="263" t="s">
        <v>560</v>
      </c>
    </row>
    <row r="64" spans="1:32" ht="16.5" thickBot="1" x14ac:dyDescent="0.3">
      <c r="A64" s="667"/>
      <c r="B64" s="480" t="s">
        <v>521</v>
      </c>
      <c r="C64" s="479">
        <f t="shared" si="32"/>
        <v>1255.2</v>
      </c>
      <c r="D64" s="479">
        <f t="shared" si="33"/>
        <v>1673.6000000000001</v>
      </c>
      <c r="E64" s="479">
        <f t="shared" si="34"/>
        <v>2092</v>
      </c>
      <c r="F64" s="479">
        <f t="shared" si="35"/>
        <v>2510.4</v>
      </c>
      <c r="G64" s="479">
        <f t="shared" si="36"/>
        <v>2928.7999999999997</v>
      </c>
      <c r="H64" s="479">
        <f t="shared" si="37"/>
        <v>3347.2000000000003</v>
      </c>
      <c r="I64" s="479">
        <f t="shared" si="38"/>
        <v>3765.6</v>
      </c>
      <c r="J64" s="504">
        <v>4184</v>
      </c>
      <c r="K64" s="479">
        <f t="shared" si="39"/>
        <v>4602.4000000000005</v>
      </c>
      <c r="L64" s="479">
        <f t="shared" si="40"/>
        <v>5020.8</v>
      </c>
      <c r="M64" s="479">
        <f t="shared" si="41"/>
        <v>5439.2</v>
      </c>
      <c r="N64" s="479">
        <f t="shared" si="42"/>
        <v>5857.5999999999995</v>
      </c>
      <c r="O64" s="479">
        <f t="shared" si="43"/>
        <v>6276</v>
      </c>
      <c r="P64" s="479">
        <f t="shared" si="44"/>
        <v>6694.4000000000005</v>
      </c>
      <c r="Q64" s="479">
        <f t="shared" si="45"/>
        <v>7112.8</v>
      </c>
      <c r="R64" s="479">
        <f t="shared" si="46"/>
        <v>7531.2</v>
      </c>
      <c r="S64" s="479">
        <f t="shared" si="47"/>
        <v>7949.5999999999995</v>
      </c>
      <c r="T64" s="479">
        <f t="shared" si="48"/>
        <v>8368</v>
      </c>
      <c r="U64" s="479">
        <f t="shared" si="49"/>
        <v>8786.4</v>
      </c>
      <c r="V64" s="479">
        <f t="shared" si="50"/>
        <v>9204.8000000000011</v>
      </c>
      <c r="W64" s="479">
        <f t="shared" si="51"/>
        <v>9623.1999999999989</v>
      </c>
      <c r="X64" s="479">
        <f t="shared" si="52"/>
        <v>10041.6</v>
      </c>
      <c r="Y64" s="134">
        <f t="shared" si="53"/>
        <v>10460</v>
      </c>
      <c r="Z64" s="134">
        <f t="shared" si="54"/>
        <v>11506.000000000002</v>
      </c>
      <c r="AA64" s="134">
        <f t="shared" si="55"/>
        <v>12552</v>
      </c>
      <c r="AB64" s="134">
        <f t="shared" si="56"/>
        <v>13598</v>
      </c>
      <c r="AC64" s="134">
        <f t="shared" si="57"/>
        <v>14643.999999999998</v>
      </c>
      <c r="AD64" s="134">
        <f t="shared" si="58"/>
        <v>15690</v>
      </c>
      <c r="AE64" s="269" t="s">
        <v>561</v>
      </c>
      <c r="AF64" s="263" t="s">
        <v>562</v>
      </c>
    </row>
    <row r="65" spans="1:32" ht="16.5" thickBot="1" x14ac:dyDescent="0.3">
      <c r="A65" s="667"/>
      <c r="B65" s="480" t="s">
        <v>510</v>
      </c>
      <c r="C65" s="479">
        <f t="shared" si="32"/>
        <v>1255.2</v>
      </c>
      <c r="D65" s="479">
        <f t="shared" si="33"/>
        <v>1673.6000000000001</v>
      </c>
      <c r="E65" s="479">
        <f t="shared" si="34"/>
        <v>2092</v>
      </c>
      <c r="F65" s="479">
        <f t="shared" si="35"/>
        <v>2510.4</v>
      </c>
      <c r="G65" s="479">
        <f t="shared" si="36"/>
        <v>2928.7999999999997</v>
      </c>
      <c r="H65" s="479">
        <f t="shared" si="37"/>
        <v>3347.2000000000003</v>
      </c>
      <c r="I65" s="479">
        <f t="shared" si="38"/>
        <v>3765.6</v>
      </c>
      <c r="J65" s="505">
        <v>4184</v>
      </c>
      <c r="K65" s="479">
        <f t="shared" si="39"/>
        <v>4602.4000000000005</v>
      </c>
      <c r="L65" s="479">
        <f t="shared" si="40"/>
        <v>5020.8</v>
      </c>
      <c r="M65" s="479">
        <f t="shared" si="41"/>
        <v>5439.2</v>
      </c>
      <c r="N65" s="479">
        <f t="shared" si="42"/>
        <v>5857.5999999999995</v>
      </c>
      <c r="O65" s="479">
        <f t="shared" si="43"/>
        <v>6276</v>
      </c>
      <c r="P65" s="479">
        <f t="shared" si="44"/>
        <v>6694.4000000000005</v>
      </c>
      <c r="Q65" s="479">
        <f t="shared" si="45"/>
        <v>7112.8</v>
      </c>
      <c r="R65" s="479">
        <f t="shared" si="46"/>
        <v>7531.2</v>
      </c>
      <c r="S65" s="479">
        <f t="shared" si="47"/>
        <v>7949.5999999999995</v>
      </c>
      <c r="T65" s="479">
        <f t="shared" si="48"/>
        <v>8368</v>
      </c>
      <c r="U65" s="479">
        <f t="shared" si="49"/>
        <v>8786.4</v>
      </c>
      <c r="V65" s="479">
        <f t="shared" si="50"/>
        <v>9204.8000000000011</v>
      </c>
      <c r="W65" s="479">
        <f t="shared" si="51"/>
        <v>9623.1999999999989</v>
      </c>
      <c r="X65" s="479">
        <f t="shared" si="52"/>
        <v>10041.6</v>
      </c>
      <c r="Y65" s="134">
        <f t="shared" si="53"/>
        <v>10460</v>
      </c>
      <c r="Z65" s="134">
        <f t="shared" si="54"/>
        <v>11506.000000000002</v>
      </c>
      <c r="AA65" s="134">
        <f t="shared" si="55"/>
        <v>12552</v>
      </c>
      <c r="AB65" s="134">
        <f t="shared" si="56"/>
        <v>13598</v>
      </c>
      <c r="AC65" s="134">
        <f t="shared" si="57"/>
        <v>14643.999999999998</v>
      </c>
      <c r="AD65" s="134">
        <f t="shared" si="58"/>
        <v>15690</v>
      </c>
      <c r="AE65" s="269" t="s">
        <v>563</v>
      </c>
      <c r="AF65" s="263" t="s">
        <v>564</v>
      </c>
    </row>
    <row r="66" spans="1:32" ht="16.5" thickBot="1" x14ac:dyDescent="0.3">
      <c r="A66" s="667"/>
      <c r="B66" s="480" t="s">
        <v>511</v>
      </c>
      <c r="C66" s="479">
        <f t="shared" si="32"/>
        <v>1255.2</v>
      </c>
      <c r="D66" s="479">
        <f t="shared" si="33"/>
        <v>1673.6000000000001</v>
      </c>
      <c r="E66" s="479">
        <f t="shared" si="34"/>
        <v>2092</v>
      </c>
      <c r="F66" s="479">
        <f t="shared" si="35"/>
        <v>2510.4</v>
      </c>
      <c r="G66" s="479">
        <f t="shared" si="36"/>
        <v>2928.7999999999997</v>
      </c>
      <c r="H66" s="479">
        <f t="shared" si="37"/>
        <v>3347.2000000000003</v>
      </c>
      <c r="I66" s="479">
        <f t="shared" si="38"/>
        <v>3765.6</v>
      </c>
      <c r="J66" s="504">
        <v>4184</v>
      </c>
      <c r="K66" s="479">
        <f t="shared" si="39"/>
        <v>4602.4000000000005</v>
      </c>
      <c r="L66" s="479">
        <f t="shared" si="40"/>
        <v>5020.8</v>
      </c>
      <c r="M66" s="479">
        <f t="shared" si="41"/>
        <v>5439.2</v>
      </c>
      <c r="N66" s="479">
        <f t="shared" si="42"/>
        <v>5857.5999999999995</v>
      </c>
      <c r="O66" s="479">
        <f t="shared" si="43"/>
        <v>6276</v>
      </c>
      <c r="P66" s="479">
        <f t="shared" si="44"/>
        <v>6694.4000000000005</v>
      </c>
      <c r="Q66" s="479">
        <f t="shared" si="45"/>
        <v>7112.8</v>
      </c>
      <c r="R66" s="479">
        <f t="shared" si="46"/>
        <v>7531.2</v>
      </c>
      <c r="S66" s="479">
        <f t="shared" si="47"/>
        <v>7949.5999999999995</v>
      </c>
      <c r="T66" s="479">
        <f t="shared" si="48"/>
        <v>8368</v>
      </c>
      <c r="U66" s="479">
        <f t="shared" si="49"/>
        <v>8786.4</v>
      </c>
      <c r="V66" s="479">
        <f t="shared" si="50"/>
        <v>9204.8000000000011</v>
      </c>
      <c r="W66" s="479">
        <f t="shared" si="51"/>
        <v>9623.1999999999989</v>
      </c>
      <c r="X66" s="479">
        <f t="shared" si="52"/>
        <v>10041.6</v>
      </c>
      <c r="Y66" s="134">
        <f t="shared" si="53"/>
        <v>10460</v>
      </c>
      <c r="Z66" s="134">
        <f t="shared" si="54"/>
        <v>11506.000000000002</v>
      </c>
      <c r="AA66" s="134">
        <f t="shared" si="55"/>
        <v>12552</v>
      </c>
      <c r="AB66" s="134">
        <f t="shared" si="56"/>
        <v>13598</v>
      </c>
      <c r="AC66" s="134">
        <f t="shared" si="57"/>
        <v>14643.999999999998</v>
      </c>
      <c r="AD66" s="134">
        <f t="shared" si="58"/>
        <v>15690</v>
      </c>
      <c r="AE66" s="269" t="s">
        <v>565</v>
      </c>
      <c r="AF66" s="263" t="s">
        <v>566</v>
      </c>
    </row>
    <row r="67" spans="1:32" ht="15.75" thickBot="1" x14ac:dyDescent="0.3">
      <c r="A67" s="636"/>
      <c r="J67">
        <v>150</v>
      </c>
    </row>
    <row r="68" spans="1:32" ht="15.75" x14ac:dyDescent="0.25">
      <c r="A68" s="668">
        <v>4</v>
      </c>
      <c r="B68" s="249" t="s">
        <v>155</v>
      </c>
      <c r="C68" s="230">
        <f t="shared" si="1"/>
        <v>1305.5999999999999</v>
      </c>
      <c r="D68" s="230">
        <f t="shared" si="2"/>
        <v>1740.8000000000002</v>
      </c>
      <c r="E68" s="230">
        <f t="shared" si="3"/>
        <v>2176</v>
      </c>
      <c r="F68" s="230">
        <f t="shared" si="4"/>
        <v>2611.1999999999998</v>
      </c>
      <c r="G68" s="230">
        <f t="shared" si="5"/>
        <v>3046.3999999999996</v>
      </c>
      <c r="H68" s="230">
        <f t="shared" si="19"/>
        <v>3481.6000000000004</v>
      </c>
      <c r="I68" s="230">
        <f t="shared" si="6"/>
        <v>3916.8</v>
      </c>
      <c r="J68" s="500">
        <v>4352</v>
      </c>
      <c r="K68" s="230">
        <f t="shared" si="7"/>
        <v>4787.2000000000007</v>
      </c>
      <c r="L68" s="230">
        <f t="shared" si="8"/>
        <v>5222.3999999999996</v>
      </c>
      <c r="M68" s="230">
        <f t="shared" si="9"/>
        <v>5657.6</v>
      </c>
      <c r="N68" s="230">
        <f t="shared" si="10"/>
        <v>6092.7999999999993</v>
      </c>
      <c r="O68" s="230">
        <f t="shared" si="11"/>
        <v>6528</v>
      </c>
      <c r="P68" s="230">
        <f t="shared" ref="P68:P77" si="59">J68*1.6</f>
        <v>6963.2000000000007</v>
      </c>
      <c r="Q68" s="230">
        <f t="shared" ref="Q68:Q77" si="60">J68*1.7</f>
        <v>7398.4</v>
      </c>
      <c r="R68" s="230">
        <f t="shared" ref="R68:R77" si="61">J68*1.8</f>
        <v>7833.6</v>
      </c>
      <c r="S68" s="230">
        <f t="shared" si="12"/>
        <v>8268.7999999999993</v>
      </c>
      <c r="T68" s="230">
        <f t="shared" si="13"/>
        <v>8704</v>
      </c>
      <c r="U68" s="230">
        <f t="shared" si="14"/>
        <v>9139.2000000000007</v>
      </c>
      <c r="V68" s="230">
        <f t="shared" si="15"/>
        <v>9574.4000000000015</v>
      </c>
      <c r="W68" s="230">
        <f t="shared" si="16"/>
        <v>10009.599999999999</v>
      </c>
      <c r="X68" s="230">
        <f t="shared" si="17"/>
        <v>10444.799999999999</v>
      </c>
      <c r="Y68" s="231">
        <f t="shared" si="18"/>
        <v>10880</v>
      </c>
      <c r="Z68" s="231">
        <f t="shared" si="23"/>
        <v>11968.000000000002</v>
      </c>
      <c r="AA68" s="231">
        <f t="shared" si="24"/>
        <v>13056</v>
      </c>
      <c r="AB68" s="231">
        <f t="shared" si="25"/>
        <v>14144</v>
      </c>
      <c r="AC68" s="231">
        <f t="shared" si="26"/>
        <v>15231.999999999998</v>
      </c>
      <c r="AD68" s="231">
        <f t="shared" si="27"/>
        <v>16320</v>
      </c>
      <c r="AE68" s="270" t="s">
        <v>352</v>
      </c>
      <c r="AF68" s="271" t="s">
        <v>353</v>
      </c>
    </row>
    <row r="69" spans="1:32" ht="15.75" x14ac:dyDescent="0.25">
      <c r="A69" s="669"/>
      <c r="B69" s="250" t="s">
        <v>309</v>
      </c>
      <c r="C69" s="238">
        <f t="shared" si="1"/>
        <v>1305.5999999999999</v>
      </c>
      <c r="D69" s="238">
        <f t="shared" si="2"/>
        <v>1740.8000000000002</v>
      </c>
      <c r="E69" s="238">
        <f t="shared" si="3"/>
        <v>2176</v>
      </c>
      <c r="F69" s="238">
        <f t="shared" si="4"/>
        <v>2611.1999999999998</v>
      </c>
      <c r="G69" s="238">
        <f t="shared" si="5"/>
        <v>3046.3999999999996</v>
      </c>
      <c r="H69" s="238">
        <f t="shared" si="19"/>
        <v>3481.6000000000004</v>
      </c>
      <c r="I69" s="238">
        <f t="shared" si="6"/>
        <v>3916.8</v>
      </c>
      <c r="J69" s="500">
        <v>4352</v>
      </c>
      <c r="K69" s="238">
        <f t="shared" si="7"/>
        <v>4787.2000000000007</v>
      </c>
      <c r="L69" s="238">
        <f t="shared" si="8"/>
        <v>5222.3999999999996</v>
      </c>
      <c r="M69" s="238">
        <f t="shared" si="9"/>
        <v>5657.6</v>
      </c>
      <c r="N69" s="238">
        <f t="shared" si="10"/>
        <v>6092.7999999999993</v>
      </c>
      <c r="O69" s="238">
        <f t="shared" si="11"/>
        <v>6528</v>
      </c>
      <c r="P69" s="238">
        <f t="shared" si="59"/>
        <v>6963.2000000000007</v>
      </c>
      <c r="Q69" s="238">
        <f t="shared" si="60"/>
        <v>7398.4</v>
      </c>
      <c r="R69" s="238">
        <f t="shared" si="61"/>
        <v>7833.6</v>
      </c>
      <c r="S69" s="238">
        <f t="shared" si="12"/>
        <v>8268.7999999999993</v>
      </c>
      <c r="T69" s="238">
        <f t="shared" si="13"/>
        <v>8704</v>
      </c>
      <c r="U69" s="238">
        <f t="shared" si="14"/>
        <v>9139.2000000000007</v>
      </c>
      <c r="V69" s="238">
        <f t="shared" si="15"/>
        <v>9574.4000000000015</v>
      </c>
      <c r="W69" s="238">
        <f t="shared" si="16"/>
        <v>10009.599999999999</v>
      </c>
      <c r="X69" s="238">
        <f t="shared" si="17"/>
        <v>10444.799999999999</v>
      </c>
      <c r="Y69" s="254">
        <f t="shared" si="18"/>
        <v>10880</v>
      </c>
      <c r="Z69" s="254">
        <f t="shared" si="23"/>
        <v>11968.000000000002</v>
      </c>
      <c r="AA69" s="254">
        <f t="shared" si="24"/>
        <v>13056</v>
      </c>
      <c r="AB69" s="254">
        <f t="shared" si="25"/>
        <v>14144</v>
      </c>
      <c r="AC69" s="254">
        <f t="shared" si="26"/>
        <v>15231.999999999998</v>
      </c>
      <c r="AD69" s="254">
        <f t="shared" si="27"/>
        <v>16320</v>
      </c>
      <c r="AE69" s="268" t="s">
        <v>355</v>
      </c>
      <c r="AF69" s="262" t="s">
        <v>356</v>
      </c>
    </row>
    <row r="70" spans="1:32" ht="15.75" x14ac:dyDescent="0.25">
      <c r="A70" s="669"/>
      <c r="B70" s="250" t="s">
        <v>310</v>
      </c>
      <c r="C70" s="238">
        <f t="shared" si="1"/>
        <v>1305.5999999999999</v>
      </c>
      <c r="D70" s="238">
        <f t="shared" si="2"/>
        <v>1740.8000000000002</v>
      </c>
      <c r="E70" s="238">
        <f t="shared" si="3"/>
        <v>2176</v>
      </c>
      <c r="F70" s="238">
        <f t="shared" si="4"/>
        <v>2611.1999999999998</v>
      </c>
      <c r="G70" s="238">
        <f t="shared" si="5"/>
        <v>3046.3999999999996</v>
      </c>
      <c r="H70" s="238">
        <f t="shared" si="19"/>
        <v>3481.6000000000004</v>
      </c>
      <c r="I70" s="238">
        <f t="shared" si="6"/>
        <v>3916.8</v>
      </c>
      <c r="J70" s="500">
        <v>4352</v>
      </c>
      <c r="K70" s="238">
        <f t="shared" si="7"/>
        <v>4787.2000000000007</v>
      </c>
      <c r="L70" s="238">
        <f t="shared" si="8"/>
        <v>5222.3999999999996</v>
      </c>
      <c r="M70" s="238">
        <f t="shared" si="9"/>
        <v>5657.6</v>
      </c>
      <c r="N70" s="238">
        <f t="shared" si="10"/>
        <v>6092.7999999999993</v>
      </c>
      <c r="O70" s="238">
        <f t="shared" si="11"/>
        <v>6528</v>
      </c>
      <c r="P70" s="238">
        <f t="shared" si="59"/>
        <v>6963.2000000000007</v>
      </c>
      <c r="Q70" s="238">
        <f t="shared" si="60"/>
        <v>7398.4</v>
      </c>
      <c r="R70" s="238">
        <f t="shared" si="61"/>
        <v>7833.6</v>
      </c>
      <c r="S70" s="238">
        <f t="shared" si="12"/>
        <v>8268.7999999999993</v>
      </c>
      <c r="T70" s="238">
        <f t="shared" si="13"/>
        <v>8704</v>
      </c>
      <c r="U70" s="238">
        <f t="shared" si="14"/>
        <v>9139.2000000000007</v>
      </c>
      <c r="V70" s="238">
        <f t="shared" si="15"/>
        <v>9574.4000000000015</v>
      </c>
      <c r="W70" s="238">
        <f t="shared" si="16"/>
        <v>10009.599999999999</v>
      </c>
      <c r="X70" s="238">
        <f t="shared" si="17"/>
        <v>10444.799999999999</v>
      </c>
      <c r="Y70" s="254">
        <f t="shared" si="18"/>
        <v>10880</v>
      </c>
      <c r="Z70" s="254">
        <f t="shared" si="23"/>
        <v>11968.000000000002</v>
      </c>
      <c r="AA70" s="254">
        <f t="shared" si="24"/>
        <v>13056</v>
      </c>
      <c r="AB70" s="254">
        <f t="shared" si="25"/>
        <v>14144</v>
      </c>
      <c r="AC70" s="254">
        <f t="shared" si="26"/>
        <v>15231.999999999998</v>
      </c>
      <c r="AD70" s="254">
        <f t="shared" si="27"/>
        <v>16320</v>
      </c>
      <c r="AE70" s="268" t="s">
        <v>352</v>
      </c>
      <c r="AF70" s="262" t="s">
        <v>353</v>
      </c>
    </row>
    <row r="71" spans="1:32" ht="15.75" x14ac:dyDescent="0.25">
      <c r="A71" s="669"/>
      <c r="B71" s="250" t="s">
        <v>311</v>
      </c>
      <c r="C71" s="238">
        <f t="shared" si="1"/>
        <v>1305.5999999999999</v>
      </c>
      <c r="D71" s="238">
        <f t="shared" si="2"/>
        <v>1740.8000000000002</v>
      </c>
      <c r="E71" s="238">
        <f t="shared" si="3"/>
        <v>2176</v>
      </c>
      <c r="F71" s="238">
        <f t="shared" si="4"/>
        <v>2611.1999999999998</v>
      </c>
      <c r="G71" s="238">
        <f t="shared" si="5"/>
        <v>3046.3999999999996</v>
      </c>
      <c r="H71" s="238">
        <f t="shared" si="19"/>
        <v>3481.6000000000004</v>
      </c>
      <c r="I71" s="238">
        <f t="shared" si="6"/>
        <v>3916.8</v>
      </c>
      <c r="J71" s="500">
        <v>4352</v>
      </c>
      <c r="K71" s="238">
        <f t="shared" si="7"/>
        <v>4787.2000000000007</v>
      </c>
      <c r="L71" s="238">
        <f t="shared" si="8"/>
        <v>5222.3999999999996</v>
      </c>
      <c r="M71" s="238">
        <f t="shared" si="9"/>
        <v>5657.6</v>
      </c>
      <c r="N71" s="238">
        <f t="shared" si="10"/>
        <v>6092.7999999999993</v>
      </c>
      <c r="O71" s="238">
        <f t="shared" si="11"/>
        <v>6528</v>
      </c>
      <c r="P71" s="238">
        <f t="shared" si="59"/>
        <v>6963.2000000000007</v>
      </c>
      <c r="Q71" s="238">
        <f t="shared" si="60"/>
        <v>7398.4</v>
      </c>
      <c r="R71" s="238">
        <f t="shared" si="61"/>
        <v>7833.6</v>
      </c>
      <c r="S71" s="238">
        <f t="shared" si="12"/>
        <v>8268.7999999999993</v>
      </c>
      <c r="T71" s="238">
        <f t="shared" si="13"/>
        <v>8704</v>
      </c>
      <c r="U71" s="238">
        <f t="shared" si="14"/>
        <v>9139.2000000000007</v>
      </c>
      <c r="V71" s="238">
        <f t="shared" si="15"/>
        <v>9574.4000000000015</v>
      </c>
      <c r="W71" s="238">
        <f t="shared" si="16"/>
        <v>10009.599999999999</v>
      </c>
      <c r="X71" s="238">
        <f t="shared" si="17"/>
        <v>10444.799999999999</v>
      </c>
      <c r="Y71" s="254">
        <f t="shared" si="18"/>
        <v>10880</v>
      </c>
      <c r="Z71" s="254">
        <f t="shared" si="23"/>
        <v>11968.000000000002</v>
      </c>
      <c r="AA71" s="254">
        <f t="shared" si="24"/>
        <v>13056</v>
      </c>
      <c r="AB71" s="254">
        <f t="shared" si="25"/>
        <v>14144</v>
      </c>
      <c r="AC71" s="254">
        <f t="shared" si="26"/>
        <v>15231.999999999998</v>
      </c>
      <c r="AD71" s="254">
        <f t="shared" si="27"/>
        <v>16320</v>
      </c>
      <c r="AE71" s="268" t="s">
        <v>355</v>
      </c>
      <c r="AF71" s="262" t="s">
        <v>356</v>
      </c>
    </row>
    <row r="72" spans="1:32" ht="15.75" x14ac:dyDescent="0.25">
      <c r="A72" s="669"/>
      <c r="B72" s="250" t="s">
        <v>340</v>
      </c>
      <c r="C72" s="238">
        <f t="shared" si="1"/>
        <v>1305.5999999999999</v>
      </c>
      <c r="D72" s="238">
        <f t="shared" si="2"/>
        <v>1740.8000000000002</v>
      </c>
      <c r="E72" s="238">
        <f t="shared" si="3"/>
        <v>2176</v>
      </c>
      <c r="F72" s="238">
        <f t="shared" si="4"/>
        <v>2611.1999999999998</v>
      </c>
      <c r="G72" s="238">
        <f t="shared" si="5"/>
        <v>3046.3999999999996</v>
      </c>
      <c r="H72" s="238">
        <f t="shared" si="19"/>
        <v>3481.6000000000004</v>
      </c>
      <c r="I72" s="238">
        <f t="shared" si="6"/>
        <v>3916.8</v>
      </c>
      <c r="J72" s="500">
        <v>4352</v>
      </c>
      <c r="K72" s="238">
        <f t="shared" si="7"/>
        <v>4787.2000000000007</v>
      </c>
      <c r="L72" s="238">
        <f t="shared" si="8"/>
        <v>5222.3999999999996</v>
      </c>
      <c r="M72" s="238">
        <f t="shared" si="9"/>
        <v>5657.6</v>
      </c>
      <c r="N72" s="238">
        <f t="shared" si="10"/>
        <v>6092.7999999999993</v>
      </c>
      <c r="O72" s="238">
        <f t="shared" si="11"/>
        <v>6528</v>
      </c>
      <c r="P72" s="238">
        <f t="shared" si="59"/>
        <v>6963.2000000000007</v>
      </c>
      <c r="Q72" s="238">
        <f t="shared" si="60"/>
        <v>7398.4</v>
      </c>
      <c r="R72" s="238">
        <f t="shared" si="61"/>
        <v>7833.6</v>
      </c>
      <c r="S72" s="238">
        <f t="shared" si="12"/>
        <v>8268.7999999999993</v>
      </c>
      <c r="T72" s="238">
        <f t="shared" si="13"/>
        <v>8704</v>
      </c>
      <c r="U72" s="238">
        <f t="shared" si="14"/>
        <v>9139.2000000000007</v>
      </c>
      <c r="V72" s="238">
        <f t="shared" si="15"/>
        <v>9574.4000000000015</v>
      </c>
      <c r="W72" s="238">
        <f t="shared" si="16"/>
        <v>10009.599999999999</v>
      </c>
      <c r="X72" s="238">
        <f t="shared" si="17"/>
        <v>10444.799999999999</v>
      </c>
      <c r="Y72" s="254">
        <f t="shared" si="18"/>
        <v>10880</v>
      </c>
      <c r="Z72" s="254">
        <f t="shared" si="23"/>
        <v>11968.000000000002</v>
      </c>
      <c r="AA72" s="254">
        <f t="shared" si="24"/>
        <v>13056</v>
      </c>
      <c r="AB72" s="254">
        <f t="shared" si="25"/>
        <v>14144</v>
      </c>
      <c r="AC72" s="254">
        <f t="shared" si="26"/>
        <v>15231.999999999998</v>
      </c>
      <c r="AD72" s="254">
        <f t="shared" si="27"/>
        <v>16320</v>
      </c>
      <c r="AE72" s="268" t="s">
        <v>352</v>
      </c>
      <c r="AF72" s="262" t="s">
        <v>353</v>
      </c>
    </row>
    <row r="73" spans="1:32" ht="15.75" x14ac:dyDescent="0.25">
      <c r="A73" s="669"/>
      <c r="B73" s="250" t="s">
        <v>312</v>
      </c>
      <c r="C73" s="238">
        <f t="shared" si="1"/>
        <v>1305.5999999999999</v>
      </c>
      <c r="D73" s="238">
        <f t="shared" si="2"/>
        <v>1740.8000000000002</v>
      </c>
      <c r="E73" s="238">
        <f t="shared" si="3"/>
        <v>2176</v>
      </c>
      <c r="F73" s="238">
        <f t="shared" si="4"/>
        <v>2611.1999999999998</v>
      </c>
      <c r="G73" s="238">
        <f t="shared" si="5"/>
        <v>3046.3999999999996</v>
      </c>
      <c r="H73" s="238">
        <f t="shared" si="19"/>
        <v>3481.6000000000004</v>
      </c>
      <c r="I73" s="238">
        <f t="shared" si="6"/>
        <v>3916.8</v>
      </c>
      <c r="J73" s="500">
        <v>4352</v>
      </c>
      <c r="K73" s="238">
        <f t="shared" si="7"/>
        <v>4787.2000000000007</v>
      </c>
      <c r="L73" s="238">
        <f t="shared" si="8"/>
        <v>5222.3999999999996</v>
      </c>
      <c r="M73" s="238">
        <f t="shared" si="9"/>
        <v>5657.6</v>
      </c>
      <c r="N73" s="238">
        <f t="shared" si="10"/>
        <v>6092.7999999999993</v>
      </c>
      <c r="O73" s="238">
        <f t="shared" si="11"/>
        <v>6528</v>
      </c>
      <c r="P73" s="238">
        <f t="shared" si="59"/>
        <v>6963.2000000000007</v>
      </c>
      <c r="Q73" s="238">
        <f t="shared" si="60"/>
        <v>7398.4</v>
      </c>
      <c r="R73" s="238">
        <f t="shared" si="61"/>
        <v>7833.6</v>
      </c>
      <c r="S73" s="238">
        <f t="shared" si="12"/>
        <v>8268.7999999999993</v>
      </c>
      <c r="T73" s="238">
        <f t="shared" si="13"/>
        <v>8704</v>
      </c>
      <c r="U73" s="238">
        <f t="shared" si="14"/>
        <v>9139.2000000000007</v>
      </c>
      <c r="V73" s="238">
        <f t="shared" si="15"/>
        <v>9574.4000000000015</v>
      </c>
      <c r="W73" s="238">
        <f t="shared" si="16"/>
        <v>10009.599999999999</v>
      </c>
      <c r="X73" s="238">
        <f t="shared" si="17"/>
        <v>10444.799999999999</v>
      </c>
      <c r="Y73" s="254">
        <f>J73*2.5</f>
        <v>10880</v>
      </c>
      <c r="Z73" s="254">
        <f t="shared" si="23"/>
        <v>11968.000000000002</v>
      </c>
      <c r="AA73" s="254">
        <f t="shared" si="24"/>
        <v>13056</v>
      </c>
      <c r="AB73" s="254">
        <f t="shared" si="25"/>
        <v>14144</v>
      </c>
      <c r="AC73" s="254">
        <f t="shared" si="26"/>
        <v>15231.999999999998</v>
      </c>
      <c r="AD73" s="254">
        <f t="shared" si="27"/>
        <v>16320</v>
      </c>
      <c r="AE73" s="268" t="s">
        <v>355</v>
      </c>
      <c r="AF73" s="262" t="s">
        <v>356</v>
      </c>
    </row>
    <row r="74" spans="1:32" ht="15.75" x14ac:dyDescent="0.25">
      <c r="A74" s="634"/>
      <c r="B74" s="250" t="s">
        <v>157</v>
      </c>
      <c r="C74" s="238">
        <f t="shared" si="1"/>
        <v>1305.5999999999999</v>
      </c>
      <c r="D74" s="238">
        <f t="shared" si="2"/>
        <v>1740.8000000000002</v>
      </c>
      <c r="E74" s="238">
        <f t="shared" si="3"/>
        <v>2176</v>
      </c>
      <c r="F74" s="238">
        <f t="shared" si="4"/>
        <v>2611.1999999999998</v>
      </c>
      <c r="G74" s="238">
        <f t="shared" si="5"/>
        <v>3046.3999999999996</v>
      </c>
      <c r="H74" s="238">
        <f t="shared" si="19"/>
        <v>3481.6000000000004</v>
      </c>
      <c r="I74" s="238">
        <f t="shared" si="6"/>
        <v>3916.8</v>
      </c>
      <c r="J74" s="500">
        <v>4352</v>
      </c>
      <c r="K74" s="238">
        <f t="shared" si="7"/>
        <v>4787.2000000000007</v>
      </c>
      <c r="L74" s="238">
        <f t="shared" si="8"/>
        <v>5222.3999999999996</v>
      </c>
      <c r="M74" s="238">
        <f t="shared" si="9"/>
        <v>5657.6</v>
      </c>
      <c r="N74" s="238">
        <f t="shared" si="10"/>
        <v>6092.7999999999993</v>
      </c>
      <c r="O74" s="238">
        <f t="shared" si="11"/>
        <v>6528</v>
      </c>
      <c r="P74" s="238">
        <f t="shared" si="59"/>
        <v>6963.2000000000007</v>
      </c>
      <c r="Q74" s="238">
        <f t="shared" si="60"/>
        <v>7398.4</v>
      </c>
      <c r="R74" s="238">
        <f t="shared" si="61"/>
        <v>7833.6</v>
      </c>
      <c r="S74" s="238">
        <f t="shared" si="12"/>
        <v>8268.7999999999993</v>
      </c>
      <c r="T74" s="238">
        <f t="shared" si="13"/>
        <v>8704</v>
      </c>
      <c r="U74" s="238">
        <f t="shared" si="14"/>
        <v>9139.2000000000007</v>
      </c>
      <c r="V74" s="238">
        <f t="shared" si="15"/>
        <v>9574.4000000000015</v>
      </c>
      <c r="W74" s="238">
        <f t="shared" si="16"/>
        <v>10009.599999999999</v>
      </c>
      <c r="X74" s="238">
        <f t="shared" si="17"/>
        <v>10444.799999999999</v>
      </c>
      <c r="Y74" s="254">
        <f t="shared" si="18"/>
        <v>10880</v>
      </c>
      <c r="Z74" s="254">
        <f t="shared" si="23"/>
        <v>11968.000000000002</v>
      </c>
      <c r="AA74" s="254">
        <f t="shared" si="24"/>
        <v>13056</v>
      </c>
      <c r="AB74" s="254">
        <f t="shared" si="25"/>
        <v>14144</v>
      </c>
      <c r="AC74" s="254">
        <f t="shared" si="26"/>
        <v>15231.999999999998</v>
      </c>
      <c r="AD74" s="254">
        <f t="shared" si="27"/>
        <v>16320</v>
      </c>
      <c r="AE74" s="268" t="s">
        <v>352</v>
      </c>
      <c r="AF74" s="262" t="s">
        <v>353</v>
      </c>
    </row>
    <row r="75" spans="1:32" ht="15.75" x14ac:dyDescent="0.25">
      <c r="A75" s="634"/>
      <c r="B75" s="250" t="s">
        <v>341</v>
      </c>
      <c r="C75" s="238">
        <f t="shared" si="1"/>
        <v>1305.5999999999999</v>
      </c>
      <c r="D75" s="238">
        <f t="shared" si="2"/>
        <v>1740.8000000000002</v>
      </c>
      <c r="E75" s="238">
        <f t="shared" si="3"/>
        <v>2176</v>
      </c>
      <c r="F75" s="238">
        <f t="shared" si="4"/>
        <v>2611.1999999999998</v>
      </c>
      <c r="G75" s="238">
        <f t="shared" si="5"/>
        <v>3046.3999999999996</v>
      </c>
      <c r="H75" s="238">
        <f t="shared" si="19"/>
        <v>3481.6000000000004</v>
      </c>
      <c r="I75" s="238">
        <f t="shared" si="6"/>
        <v>3916.8</v>
      </c>
      <c r="J75" s="500">
        <v>4352</v>
      </c>
      <c r="K75" s="238">
        <f t="shared" si="7"/>
        <v>4787.2000000000007</v>
      </c>
      <c r="L75" s="238">
        <f t="shared" si="8"/>
        <v>5222.3999999999996</v>
      </c>
      <c r="M75" s="238">
        <f t="shared" si="9"/>
        <v>5657.6</v>
      </c>
      <c r="N75" s="238">
        <f t="shared" si="10"/>
        <v>6092.7999999999993</v>
      </c>
      <c r="O75" s="238">
        <f t="shared" si="11"/>
        <v>6528</v>
      </c>
      <c r="P75" s="238">
        <f t="shared" si="59"/>
        <v>6963.2000000000007</v>
      </c>
      <c r="Q75" s="238">
        <f t="shared" si="60"/>
        <v>7398.4</v>
      </c>
      <c r="R75" s="238">
        <f t="shared" si="61"/>
        <v>7833.6</v>
      </c>
      <c r="S75" s="238">
        <f t="shared" si="12"/>
        <v>8268.7999999999993</v>
      </c>
      <c r="T75" s="238">
        <f t="shared" si="13"/>
        <v>8704</v>
      </c>
      <c r="U75" s="238">
        <f t="shared" si="14"/>
        <v>9139.2000000000007</v>
      </c>
      <c r="V75" s="238">
        <f t="shared" si="15"/>
        <v>9574.4000000000015</v>
      </c>
      <c r="W75" s="238">
        <f t="shared" si="16"/>
        <v>10009.599999999999</v>
      </c>
      <c r="X75" s="238">
        <f t="shared" si="17"/>
        <v>10444.799999999999</v>
      </c>
      <c r="Y75" s="254">
        <f t="shared" si="18"/>
        <v>10880</v>
      </c>
      <c r="Z75" s="254">
        <f t="shared" si="23"/>
        <v>11968.000000000002</v>
      </c>
      <c r="AA75" s="254">
        <f t="shared" si="24"/>
        <v>13056</v>
      </c>
      <c r="AB75" s="254">
        <f t="shared" si="25"/>
        <v>14144</v>
      </c>
      <c r="AC75" s="254">
        <f t="shared" si="26"/>
        <v>15231.999999999998</v>
      </c>
      <c r="AD75" s="254">
        <f t="shared" si="27"/>
        <v>16320</v>
      </c>
      <c r="AE75" s="268" t="s">
        <v>352</v>
      </c>
      <c r="AF75" s="262" t="s">
        <v>353</v>
      </c>
    </row>
    <row r="76" spans="1:32" ht="15.75" x14ac:dyDescent="0.25">
      <c r="A76" s="634"/>
      <c r="B76" s="253" t="s">
        <v>342</v>
      </c>
      <c r="C76" s="238">
        <f t="shared" si="1"/>
        <v>1305.5999999999999</v>
      </c>
      <c r="D76" s="238">
        <f t="shared" si="2"/>
        <v>1740.8000000000002</v>
      </c>
      <c r="E76" s="238">
        <f t="shared" si="3"/>
        <v>2176</v>
      </c>
      <c r="F76" s="238">
        <f t="shared" si="4"/>
        <v>2611.1999999999998</v>
      </c>
      <c r="G76" s="238">
        <f t="shared" si="5"/>
        <v>3046.3999999999996</v>
      </c>
      <c r="H76" s="238">
        <f t="shared" si="19"/>
        <v>3481.6000000000004</v>
      </c>
      <c r="I76" s="238">
        <f t="shared" si="6"/>
        <v>3916.8</v>
      </c>
      <c r="J76" s="500">
        <v>4352</v>
      </c>
      <c r="K76" s="238">
        <f t="shared" si="7"/>
        <v>4787.2000000000007</v>
      </c>
      <c r="L76" s="238">
        <f t="shared" si="8"/>
        <v>5222.3999999999996</v>
      </c>
      <c r="M76" s="238">
        <f t="shared" si="9"/>
        <v>5657.6</v>
      </c>
      <c r="N76" s="238">
        <f t="shared" si="10"/>
        <v>6092.7999999999993</v>
      </c>
      <c r="O76" s="238">
        <f t="shared" si="11"/>
        <v>6528</v>
      </c>
      <c r="P76" s="238">
        <f t="shared" si="59"/>
        <v>6963.2000000000007</v>
      </c>
      <c r="Q76" s="238">
        <f t="shared" si="60"/>
        <v>7398.4</v>
      </c>
      <c r="R76" s="238">
        <f t="shared" si="61"/>
        <v>7833.6</v>
      </c>
      <c r="S76" s="238">
        <f t="shared" si="12"/>
        <v>8268.7999999999993</v>
      </c>
      <c r="T76" s="238">
        <f t="shared" si="13"/>
        <v>8704</v>
      </c>
      <c r="U76" s="238">
        <f t="shared" si="14"/>
        <v>9139.2000000000007</v>
      </c>
      <c r="V76" s="238">
        <f t="shared" si="15"/>
        <v>9574.4000000000015</v>
      </c>
      <c r="W76" s="238">
        <f t="shared" si="16"/>
        <v>10009.599999999999</v>
      </c>
      <c r="X76" s="238">
        <f t="shared" si="17"/>
        <v>10444.799999999999</v>
      </c>
      <c r="Y76" s="254">
        <f t="shared" si="18"/>
        <v>10880</v>
      </c>
      <c r="Z76" s="254">
        <f t="shared" si="23"/>
        <v>11968.000000000002</v>
      </c>
      <c r="AA76" s="254">
        <f t="shared" si="24"/>
        <v>13056</v>
      </c>
      <c r="AB76" s="254">
        <f t="shared" si="25"/>
        <v>14144</v>
      </c>
      <c r="AC76" s="254">
        <f t="shared" si="26"/>
        <v>15231.999999999998</v>
      </c>
      <c r="AD76" s="254">
        <f t="shared" si="27"/>
        <v>16320</v>
      </c>
      <c r="AE76" s="268" t="s">
        <v>352</v>
      </c>
      <c r="AF76" s="262" t="s">
        <v>353</v>
      </c>
    </row>
    <row r="77" spans="1:32" x14ac:dyDescent="0.25">
      <c r="A77" s="635"/>
      <c r="B77" s="637" t="s">
        <v>382</v>
      </c>
      <c r="C77" s="634">
        <f t="shared" si="1"/>
        <v>1305.5999999999999</v>
      </c>
      <c r="D77" s="634">
        <f t="shared" si="2"/>
        <v>1740.8000000000002</v>
      </c>
      <c r="E77" s="634">
        <f t="shared" si="3"/>
        <v>2176</v>
      </c>
      <c r="F77" s="634">
        <f t="shared" si="4"/>
        <v>2611.1999999999998</v>
      </c>
      <c r="G77" s="634">
        <f t="shared" si="5"/>
        <v>3046.3999999999996</v>
      </c>
      <c r="H77" s="634">
        <f t="shared" si="19"/>
        <v>3481.6000000000004</v>
      </c>
      <c r="I77" s="634">
        <f t="shared" si="6"/>
        <v>3916.8</v>
      </c>
      <c r="J77" s="499">
        <v>4352</v>
      </c>
      <c r="K77" s="634">
        <f t="shared" si="7"/>
        <v>4787.2000000000007</v>
      </c>
      <c r="L77" s="634">
        <f t="shared" si="8"/>
        <v>5222.3999999999996</v>
      </c>
      <c r="M77" s="634">
        <f t="shared" si="9"/>
        <v>5657.6</v>
      </c>
      <c r="N77" s="634">
        <f t="shared" si="10"/>
        <v>6092.7999999999993</v>
      </c>
      <c r="O77" s="634">
        <f t="shared" si="11"/>
        <v>6528</v>
      </c>
      <c r="P77" s="634">
        <f t="shared" si="59"/>
        <v>6963.2000000000007</v>
      </c>
      <c r="Q77" s="634">
        <f t="shared" si="60"/>
        <v>7398.4</v>
      </c>
      <c r="R77" s="634">
        <f t="shared" si="61"/>
        <v>7833.6</v>
      </c>
      <c r="S77" s="634">
        <f t="shared" si="12"/>
        <v>8268.7999999999993</v>
      </c>
      <c r="T77" s="634">
        <f t="shared" si="13"/>
        <v>8704</v>
      </c>
      <c r="U77" s="634">
        <f t="shared" si="14"/>
        <v>9139.2000000000007</v>
      </c>
      <c r="V77" s="634">
        <f t="shared" si="15"/>
        <v>9574.4000000000015</v>
      </c>
      <c r="W77" s="634">
        <f t="shared" si="16"/>
        <v>10009.599999999999</v>
      </c>
      <c r="X77" s="634">
        <f t="shared" si="17"/>
        <v>10444.799999999999</v>
      </c>
      <c r="Y77" s="635">
        <f t="shared" si="18"/>
        <v>10880</v>
      </c>
      <c r="Z77" s="635">
        <f t="shared" si="23"/>
        <v>11968.000000000002</v>
      </c>
      <c r="AA77" s="635">
        <f t="shared" si="24"/>
        <v>13056</v>
      </c>
      <c r="AB77" s="635">
        <f t="shared" si="25"/>
        <v>14144</v>
      </c>
      <c r="AC77" s="635">
        <f t="shared" si="26"/>
        <v>15231.999999999998</v>
      </c>
      <c r="AD77" s="635">
        <f t="shared" si="27"/>
        <v>16320</v>
      </c>
      <c r="AE77" s="543" t="s">
        <v>352</v>
      </c>
      <c r="AF77" s="545" t="s">
        <v>353</v>
      </c>
    </row>
    <row r="78" spans="1:32" x14ac:dyDescent="0.25">
      <c r="A78" s="635"/>
      <c r="B78" s="638"/>
      <c r="C78" s="634"/>
      <c r="D78" s="634"/>
      <c r="E78" s="634"/>
      <c r="F78" s="634"/>
      <c r="G78" s="634"/>
      <c r="H78" s="634"/>
      <c r="I78" s="634"/>
      <c r="J78" s="500">
        <v>150</v>
      </c>
      <c r="K78" s="634"/>
      <c r="L78" s="634"/>
      <c r="M78" s="634"/>
      <c r="N78" s="634"/>
      <c r="O78" s="634"/>
      <c r="P78" s="634"/>
      <c r="Q78" s="634"/>
      <c r="R78" s="634"/>
      <c r="S78" s="634"/>
      <c r="T78" s="634"/>
      <c r="U78" s="634"/>
      <c r="V78" s="634"/>
      <c r="W78" s="634"/>
      <c r="X78" s="634"/>
      <c r="Y78" s="635"/>
      <c r="Z78" s="635"/>
      <c r="AA78" s="635"/>
      <c r="AB78" s="635"/>
      <c r="AC78" s="635"/>
      <c r="AD78" s="635"/>
      <c r="AE78" s="544"/>
      <c r="AF78" s="546"/>
    </row>
    <row r="79" spans="1:32" ht="15.75" x14ac:dyDescent="0.25">
      <c r="A79" s="634"/>
      <c r="B79" s="249" t="s">
        <v>343</v>
      </c>
      <c r="C79" s="238">
        <f>J79*0.3</f>
        <v>1305.5999999999999</v>
      </c>
      <c r="D79" s="238">
        <f>J79*0.4</f>
        <v>1740.8000000000002</v>
      </c>
      <c r="E79" s="238">
        <f>J79*0.5</f>
        <v>2176</v>
      </c>
      <c r="F79" s="238">
        <f>J79*0.6</f>
        <v>2611.1999999999998</v>
      </c>
      <c r="G79" s="238">
        <f>J79*0.7</f>
        <v>3046.3999999999996</v>
      </c>
      <c r="H79" s="238">
        <f>J79*0.8</f>
        <v>3481.6000000000004</v>
      </c>
      <c r="I79" s="238">
        <f>J79*0.9</f>
        <v>3916.8</v>
      </c>
      <c r="J79" s="504">
        <v>4352</v>
      </c>
      <c r="K79" s="238">
        <f>J79*1.1</f>
        <v>4787.2000000000007</v>
      </c>
      <c r="L79" s="238">
        <f>J79*1.2</f>
        <v>5222.3999999999996</v>
      </c>
      <c r="M79" s="238">
        <f>J79*1.3</f>
        <v>5657.6</v>
      </c>
      <c r="N79" s="238">
        <f>J79*1.4</f>
        <v>6092.7999999999993</v>
      </c>
      <c r="O79" s="238">
        <f>J79*1.5</f>
        <v>6528</v>
      </c>
      <c r="P79" s="238">
        <f>J79*1.6</f>
        <v>6963.2000000000007</v>
      </c>
      <c r="Q79" s="238">
        <f>J79*1.7</f>
        <v>7398.4</v>
      </c>
      <c r="R79" s="238">
        <f>J79*1.8</f>
        <v>7833.6</v>
      </c>
      <c r="S79" s="238">
        <f>J79*1.9</f>
        <v>8268.7999999999993</v>
      </c>
      <c r="T79" s="238">
        <f>J79*2</f>
        <v>8704</v>
      </c>
      <c r="U79" s="238">
        <f>J79*2.1</f>
        <v>9139.2000000000007</v>
      </c>
      <c r="V79" s="238">
        <f>J79*2.2</f>
        <v>9574.4000000000015</v>
      </c>
      <c r="W79" s="238">
        <f>J79*2.3</f>
        <v>10009.599999999999</v>
      </c>
      <c r="X79" s="238">
        <f>J79*2.4</f>
        <v>10444.799999999999</v>
      </c>
      <c r="Y79" s="254">
        <f>J79*2.5</f>
        <v>10880</v>
      </c>
      <c r="Z79" s="254">
        <f t="shared" ref="Z79:AD80" si="62">K79*2.5</f>
        <v>11968.000000000002</v>
      </c>
      <c r="AA79" s="254">
        <f t="shared" si="62"/>
        <v>13056</v>
      </c>
      <c r="AB79" s="254">
        <f t="shared" si="62"/>
        <v>14144</v>
      </c>
      <c r="AC79" s="254">
        <f t="shared" si="62"/>
        <v>15231.999999999998</v>
      </c>
      <c r="AD79" s="254">
        <f t="shared" si="62"/>
        <v>16320</v>
      </c>
      <c r="AE79" s="270" t="s">
        <v>357</v>
      </c>
      <c r="AF79" s="271" t="s">
        <v>358</v>
      </c>
    </row>
    <row r="80" spans="1:32" ht="16.5" thickBot="1" x14ac:dyDescent="0.3">
      <c r="A80" s="670"/>
      <c r="B80" s="251" t="s">
        <v>344</v>
      </c>
      <c r="C80" s="238">
        <f t="shared" si="1"/>
        <v>1305.5999999999999</v>
      </c>
      <c r="D80" s="238">
        <f t="shared" si="2"/>
        <v>1740.8000000000002</v>
      </c>
      <c r="E80" s="238">
        <f t="shared" si="3"/>
        <v>2176</v>
      </c>
      <c r="F80" s="238">
        <f t="shared" si="4"/>
        <v>2611.1999999999998</v>
      </c>
      <c r="G80" s="238">
        <f t="shared" si="5"/>
        <v>3046.3999999999996</v>
      </c>
      <c r="H80" s="238">
        <f t="shared" si="19"/>
        <v>3481.6000000000004</v>
      </c>
      <c r="I80" s="238">
        <f t="shared" si="6"/>
        <v>3916.8</v>
      </c>
      <c r="J80" s="504">
        <v>4352</v>
      </c>
      <c r="K80" s="238">
        <f t="shared" si="7"/>
        <v>4787.2000000000007</v>
      </c>
      <c r="L80" s="238">
        <f t="shared" si="8"/>
        <v>5222.3999999999996</v>
      </c>
      <c r="M80" s="238">
        <f t="shared" si="9"/>
        <v>5657.6</v>
      </c>
      <c r="N80" s="238">
        <f t="shared" si="10"/>
        <v>6092.7999999999993</v>
      </c>
      <c r="O80" s="238">
        <f t="shared" si="11"/>
        <v>6528</v>
      </c>
      <c r="P80" s="238">
        <f>J80*1.6</f>
        <v>6963.2000000000007</v>
      </c>
      <c r="Q80" s="238">
        <f>J80*1.7</f>
        <v>7398.4</v>
      </c>
      <c r="R80" s="238">
        <f>J80*1.8</f>
        <v>7833.6</v>
      </c>
      <c r="S80" s="238">
        <f>J80*1.9</f>
        <v>8268.7999999999993</v>
      </c>
      <c r="T80" s="238">
        <f>J80*2</f>
        <v>8704</v>
      </c>
      <c r="U80" s="238">
        <f>J80*2.1</f>
        <v>9139.2000000000007</v>
      </c>
      <c r="V80" s="238">
        <f>J80*2.2</f>
        <v>9574.4000000000015</v>
      </c>
      <c r="W80" s="238">
        <f>J80*2.3</f>
        <v>10009.599999999999</v>
      </c>
      <c r="X80" s="238">
        <f>J80*2.4</f>
        <v>10444.799999999999</v>
      </c>
      <c r="Y80" s="254">
        <f>J80*2.5</f>
        <v>10880</v>
      </c>
      <c r="Z80" s="254">
        <f t="shared" si="62"/>
        <v>11968.000000000002</v>
      </c>
      <c r="AA80" s="254">
        <f t="shared" si="62"/>
        <v>13056</v>
      </c>
      <c r="AB80" s="254">
        <f t="shared" si="62"/>
        <v>14144</v>
      </c>
      <c r="AC80" s="254">
        <f t="shared" si="62"/>
        <v>15231.999999999998</v>
      </c>
      <c r="AD80" s="254">
        <f t="shared" si="62"/>
        <v>16320</v>
      </c>
      <c r="AE80" s="269" t="s">
        <v>368</v>
      </c>
      <c r="AF80" s="263" t="s">
        <v>353</v>
      </c>
    </row>
    <row r="81" spans="1:32" ht="15.75" customHeight="1" thickBot="1" x14ac:dyDescent="0.3">
      <c r="A81" s="651"/>
      <c r="B81" s="652"/>
      <c r="C81" s="652"/>
      <c r="D81" s="652"/>
      <c r="E81" s="652"/>
      <c r="F81" s="652"/>
      <c r="G81" s="652"/>
      <c r="H81" s="652"/>
      <c r="I81" s="652"/>
      <c r="J81" s="652"/>
      <c r="K81" s="652"/>
      <c r="L81" s="652"/>
      <c r="M81" s="652"/>
      <c r="N81" s="652"/>
      <c r="O81" s="652"/>
      <c r="P81" s="652"/>
      <c r="Q81" s="652"/>
      <c r="R81" s="652"/>
      <c r="S81" s="652"/>
      <c r="T81" s="652"/>
      <c r="U81" s="652"/>
      <c r="V81" s="652"/>
      <c r="W81" s="652"/>
      <c r="X81" s="652"/>
      <c r="Y81" s="652"/>
      <c r="Z81" s="652"/>
      <c r="AA81" s="653"/>
    </row>
    <row r="82" spans="1:32" ht="24" customHeight="1" thickBot="1" x14ac:dyDescent="0.3">
      <c r="A82" s="256"/>
      <c r="B82" s="647" t="s">
        <v>1</v>
      </c>
      <c r="C82" s="629" t="s">
        <v>2</v>
      </c>
      <c r="D82" s="630"/>
      <c r="E82" s="630"/>
      <c r="F82" s="630"/>
      <c r="G82" s="630"/>
      <c r="H82" s="630"/>
      <c r="I82" s="630"/>
      <c r="J82" s="630"/>
      <c r="K82" s="630"/>
      <c r="L82" s="630"/>
      <c r="M82" s="630"/>
      <c r="N82" s="630"/>
      <c r="O82" s="630"/>
      <c r="P82" s="630"/>
      <c r="Q82" s="630"/>
      <c r="R82" s="630"/>
      <c r="S82" s="630"/>
      <c r="T82" s="630"/>
      <c r="U82" s="630"/>
      <c r="V82" s="630"/>
      <c r="W82" s="630"/>
      <c r="X82" s="630"/>
      <c r="Y82" s="630"/>
      <c r="Z82" s="630"/>
      <c r="AA82" s="630"/>
      <c r="AB82" s="630"/>
      <c r="AC82" s="630"/>
      <c r="AD82" s="631"/>
      <c r="AE82" s="595" t="s">
        <v>380</v>
      </c>
      <c r="AF82" s="596"/>
    </row>
    <row r="83" spans="1:32" ht="26.25" thickBot="1" x14ac:dyDescent="0.3">
      <c r="A83" s="256"/>
      <c r="B83" s="648"/>
      <c r="C83" s="272">
        <v>0.3</v>
      </c>
      <c r="D83" s="222">
        <v>0.4</v>
      </c>
      <c r="E83" s="222">
        <v>0.5</v>
      </c>
      <c r="F83" s="222">
        <v>0.6</v>
      </c>
      <c r="G83" s="222">
        <v>0.7</v>
      </c>
      <c r="H83" s="222">
        <v>0.8</v>
      </c>
      <c r="I83" s="222">
        <v>0.9</v>
      </c>
      <c r="J83" s="222">
        <v>1</v>
      </c>
      <c r="K83" s="222">
        <v>1.1000000000000001</v>
      </c>
      <c r="L83" s="222">
        <v>1.2</v>
      </c>
      <c r="M83" s="222">
        <v>1.3</v>
      </c>
      <c r="N83" s="222">
        <v>1.4</v>
      </c>
      <c r="O83" s="222">
        <v>1.5</v>
      </c>
      <c r="P83" s="222">
        <v>1.6</v>
      </c>
      <c r="Q83" s="222">
        <v>1.7</v>
      </c>
      <c r="R83" s="222">
        <v>1.8</v>
      </c>
      <c r="S83" s="222">
        <v>1.9</v>
      </c>
      <c r="T83" s="222">
        <v>2</v>
      </c>
      <c r="U83" s="222">
        <v>2.1</v>
      </c>
      <c r="V83" s="222">
        <v>2.2000000000000002</v>
      </c>
      <c r="W83" s="222">
        <v>2.2999999999999998</v>
      </c>
      <c r="X83" s="222">
        <v>2.4</v>
      </c>
      <c r="Y83" s="223">
        <v>2.5</v>
      </c>
      <c r="Z83" s="223">
        <v>2.6</v>
      </c>
      <c r="AA83" s="223">
        <v>2.7</v>
      </c>
      <c r="AB83" s="223">
        <v>2.8</v>
      </c>
      <c r="AC83" s="223">
        <v>2.9</v>
      </c>
      <c r="AD83" s="223">
        <v>3</v>
      </c>
      <c r="AE83" s="265" t="s">
        <v>296</v>
      </c>
      <c r="AF83" s="258" t="s">
        <v>381</v>
      </c>
    </row>
    <row r="84" spans="1:32" ht="15.75" x14ac:dyDescent="0.25">
      <c r="A84" s="561">
        <v>5</v>
      </c>
      <c r="B84" s="136" t="s">
        <v>160</v>
      </c>
      <c r="C84" s="126">
        <f t="shared" si="1"/>
        <v>1380.6</v>
      </c>
      <c r="D84" s="126">
        <f t="shared" si="2"/>
        <v>1840.8000000000002</v>
      </c>
      <c r="E84" s="126">
        <f t="shared" si="3"/>
        <v>2301</v>
      </c>
      <c r="F84" s="126">
        <f t="shared" si="4"/>
        <v>2761.2</v>
      </c>
      <c r="G84" s="126">
        <f t="shared" si="5"/>
        <v>3221.3999999999996</v>
      </c>
      <c r="H84" s="126">
        <f t="shared" si="19"/>
        <v>3681.6000000000004</v>
      </c>
      <c r="I84" s="126">
        <f t="shared" si="6"/>
        <v>4141.8</v>
      </c>
      <c r="J84" s="126">
        <v>4602</v>
      </c>
      <c r="K84" s="126">
        <f t="shared" si="7"/>
        <v>5062.2000000000007</v>
      </c>
      <c r="L84" s="126">
        <f t="shared" si="8"/>
        <v>5522.4</v>
      </c>
      <c r="M84" s="126">
        <f t="shared" si="9"/>
        <v>5982.6</v>
      </c>
      <c r="N84" s="126">
        <f t="shared" si="10"/>
        <v>6442.7999999999993</v>
      </c>
      <c r="O84" s="126">
        <f t="shared" si="11"/>
        <v>6903</v>
      </c>
      <c r="P84" s="126">
        <f t="shared" ref="P84:P113" si="63">J84*1.6</f>
        <v>7363.2000000000007</v>
      </c>
      <c r="Q84" s="126">
        <f t="shared" ref="Q84:Q113" si="64">J84*1.7</f>
        <v>7823.4</v>
      </c>
      <c r="R84" s="126">
        <f t="shared" ref="R84:R113" si="65">J84*1.8</f>
        <v>8283.6</v>
      </c>
      <c r="S84" s="126">
        <f t="shared" ref="S84:S113" si="66">J84*1.9</f>
        <v>8743.7999999999993</v>
      </c>
      <c r="T84" s="126">
        <f t="shared" ref="T84:T113" si="67">J84*2</f>
        <v>9204</v>
      </c>
      <c r="U84" s="126">
        <f t="shared" ref="U84:U113" si="68">J84*2.1</f>
        <v>9664.2000000000007</v>
      </c>
      <c r="V84" s="126">
        <f t="shared" ref="V84:V113" si="69">J84*2.2</f>
        <v>10124.400000000001</v>
      </c>
      <c r="W84" s="126">
        <f t="shared" ref="W84:W113" si="70">J84*2.3</f>
        <v>10584.599999999999</v>
      </c>
      <c r="X84" s="126">
        <f t="shared" ref="X84:X113" si="71">J84*2.4</f>
        <v>11044.8</v>
      </c>
      <c r="Y84" s="127">
        <f t="shared" ref="Y84:Y112" si="72">J84*2.5</f>
        <v>11505</v>
      </c>
      <c r="Z84" s="127">
        <f t="shared" ref="Z84:Z113" si="73">K84*2.5</f>
        <v>12655.500000000002</v>
      </c>
      <c r="AA84" s="127">
        <f t="shared" ref="AA84:AA113" si="74">L84*2.5</f>
        <v>13806</v>
      </c>
      <c r="AB84" s="127">
        <f t="shared" ref="AB84:AB113" si="75">M84*2.5</f>
        <v>14956.5</v>
      </c>
      <c r="AC84" s="127">
        <f t="shared" ref="AC84:AC113" si="76">N84*2.5</f>
        <v>16106.999999999998</v>
      </c>
      <c r="AD84" s="127">
        <f t="shared" ref="AD84:AD113" si="77">O84*2.5</f>
        <v>17257.5</v>
      </c>
      <c r="AE84" s="267" t="s">
        <v>352</v>
      </c>
      <c r="AF84" s="261" t="s">
        <v>353</v>
      </c>
    </row>
    <row r="85" spans="1:32" ht="15.75" x14ac:dyDescent="0.25">
      <c r="A85" s="562"/>
      <c r="B85" s="130" t="s">
        <v>183</v>
      </c>
      <c r="C85" s="238">
        <f t="shared" si="1"/>
        <v>1380.6</v>
      </c>
      <c r="D85" s="238">
        <f t="shared" si="2"/>
        <v>1840.8000000000002</v>
      </c>
      <c r="E85" s="238">
        <f t="shared" si="3"/>
        <v>2301</v>
      </c>
      <c r="F85" s="238">
        <f t="shared" si="4"/>
        <v>2761.2</v>
      </c>
      <c r="G85" s="238">
        <f t="shared" si="5"/>
        <v>3221.3999999999996</v>
      </c>
      <c r="H85" s="238">
        <f t="shared" si="19"/>
        <v>3681.6000000000004</v>
      </c>
      <c r="I85" s="238">
        <f t="shared" si="6"/>
        <v>4141.8</v>
      </c>
      <c r="J85" s="238">
        <v>4602</v>
      </c>
      <c r="K85" s="238">
        <f t="shared" si="7"/>
        <v>5062.2000000000007</v>
      </c>
      <c r="L85" s="238">
        <f t="shared" si="8"/>
        <v>5522.4</v>
      </c>
      <c r="M85" s="238">
        <f t="shared" si="9"/>
        <v>5982.6</v>
      </c>
      <c r="N85" s="238">
        <f t="shared" si="10"/>
        <v>6442.7999999999993</v>
      </c>
      <c r="O85" s="238">
        <f t="shared" si="11"/>
        <v>6903</v>
      </c>
      <c r="P85" s="238">
        <f t="shared" si="63"/>
        <v>7363.2000000000007</v>
      </c>
      <c r="Q85" s="238">
        <f t="shared" si="64"/>
        <v>7823.4</v>
      </c>
      <c r="R85" s="238">
        <f t="shared" si="65"/>
        <v>8283.6</v>
      </c>
      <c r="S85" s="238">
        <f t="shared" si="66"/>
        <v>8743.7999999999993</v>
      </c>
      <c r="T85" s="238">
        <f t="shared" si="67"/>
        <v>9204</v>
      </c>
      <c r="U85" s="238">
        <f t="shared" si="68"/>
        <v>9664.2000000000007</v>
      </c>
      <c r="V85" s="238">
        <f t="shared" si="69"/>
        <v>10124.400000000001</v>
      </c>
      <c r="W85" s="238">
        <f t="shared" si="70"/>
        <v>10584.599999999999</v>
      </c>
      <c r="X85" s="238">
        <f t="shared" si="71"/>
        <v>11044.8</v>
      </c>
      <c r="Y85" s="254">
        <f t="shared" si="72"/>
        <v>11505</v>
      </c>
      <c r="Z85" s="254">
        <f t="shared" si="73"/>
        <v>12655.500000000002</v>
      </c>
      <c r="AA85" s="254">
        <f t="shared" si="74"/>
        <v>13806</v>
      </c>
      <c r="AB85" s="254">
        <f t="shared" si="75"/>
        <v>14956.5</v>
      </c>
      <c r="AC85" s="254">
        <f t="shared" si="76"/>
        <v>16106.999999999998</v>
      </c>
      <c r="AD85" s="254">
        <f t="shared" si="77"/>
        <v>17257.5</v>
      </c>
      <c r="AE85" s="268" t="s">
        <v>352</v>
      </c>
      <c r="AF85" s="262" t="s">
        <v>353</v>
      </c>
    </row>
    <row r="86" spans="1:32" ht="31.5" x14ac:dyDescent="0.25">
      <c r="A86" s="562"/>
      <c r="B86" s="130" t="s">
        <v>184</v>
      </c>
      <c r="C86" s="238">
        <f t="shared" si="1"/>
        <v>1113.8999999999999</v>
      </c>
      <c r="D86" s="238">
        <f t="shared" si="2"/>
        <v>1485.2</v>
      </c>
      <c r="E86" s="238">
        <f t="shared" si="3"/>
        <v>1856.5</v>
      </c>
      <c r="F86" s="238">
        <f t="shared" si="4"/>
        <v>2227.7999999999997</v>
      </c>
      <c r="G86" s="238">
        <f t="shared" si="5"/>
        <v>2599.1</v>
      </c>
      <c r="H86" s="238">
        <f t="shared" si="19"/>
        <v>2970.4</v>
      </c>
      <c r="I86" s="238">
        <f t="shared" si="6"/>
        <v>3341.7000000000003</v>
      </c>
      <c r="J86" s="238">
        <v>3713</v>
      </c>
      <c r="K86" s="238">
        <f t="shared" si="7"/>
        <v>4084.3</v>
      </c>
      <c r="L86" s="238">
        <f t="shared" si="8"/>
        <v>4455.5999999999995</v>
      </c>
      <c r="M86" s="238">
        <f t="shared" si="9"/>
        <v>4826.9000000000005</v>
      </c>
      <c r="N86" s="238">
        <f t="shared" si="10"/>
        <v>5198.2</v>
      </c>
      <c r="O86" s="238">
        <f t="shared" si="11"/>
        <v>5569.5</v>
      </c>
      <c r="P86" s="238">
        <f t="shared" si="63"/>
        <v>5940.8</v>
      </c>
      <c r="Q86" s="238">
        <f t="shared" si="64"/>
        <v>6312.0999999999995</v>
      </c>
      <c r="R86" s="238">
        <f t="shared" si="65"/>
        <v>6683.4000000000005</v>
      </c>
      <c r="S86" s="238">
        <f t="shared" si="66"/>
        <v>7054.7</v>
      </c>
      <c r="T86" s="238">
        <f t="shared" si="67"/>
        <v>7426</v>
      </c>
      <c r="U86" s="238">
        <f t="shared" si="68"/>
        <v>7797.3</v>
      </c>
      <c r="V86" s="238">
        <f t="shared" si="69"/>
        <v>8168.6</v>
      </c>
      <c r="W86" s="238">
        <f t="shared" si="70"/>
        <v>8539.9</v>
      </c>
      <c r="X86" s="238">
        <f t="shared" si="71"/>
        <v>8911.1999999999989</v>
      </c>
      <c r="Y86" s="254">
        <f t="shared" si="72"/>
        <v>9282.5</v>
      </c>
      <c r="Z86" s="254">
        <f t="shared" si="73"/>
        <v>10210.75</v>
      </c>
      <c r="AA86" s="254">
        <f t="shared" si="74"/>
        <v>11138.999999999998</v>
      </c>
      <c r="AB86" s="254">
        <f t="shared" si="75"/>
        <v>12067.250000000002</v>
      </c>
      <c r="AC86" s="254">
        <f t="shared" si="76"/>
        <v>12995.5</v>
      </c>
      <c r="AD86" s="254">
        <f t="shared" si="77"/>
        <v>13923.75</v>
      </c>
      <c r="AE86" s="268" t="s">
        <v>298</v>
      </c>
      <c r="AF86" s="262" t="s">
        <v>367</v>
      </c>
    </row>
    <row r="87" spans="1:32" ht="15.75" x14ac:dyDescent="0.25">
      <c r="A87" s="562"/>
      <c r="B87" s="130" t="s">
        <v>163</v>
      </c>
      <c r="C87" s="238">
        <f t="shared" si="1"/>
        <v>1380.6</v>
      </c>
      <c r="D87" s="238">
        <f t="shared" si="2"/>
        <v>1840.8000000000002</v>
      </c>
      <c r="E87" s="238">
        <f t="shared" si="3"/>
        <v>2301</v>
      </c>
      <c r="F87" s="238">
        <f t="shared" si="4"/>
        <v>2761.2</v>
      </c>
      <c r="G87" s="238">
        <f t="shared" si="5"/>
        <v>3221.3999999999996</v>
      </c>
      <c r="H87" s="238">
        <f t="shared" si="19"/>
        <v>3681.6000000000004</v>
      </c>
      <c r="I87" s="238">
        <f t="shared" si="6"/>
        <v>4141.8</v>
      </c>
      <c r="J87" s="238">
        <v>4602</v>
      </c>
      <c r="K87" s="238">
        <f t="shared" si="7"/>
        <v>5062.2000000000007</v>
      </c>
      <c r="L87" s="238">
        <f t="shared" si="8"/>
        <v>5522.4</v>
      </c>
      <c r="M87" s="238">
        <f t="shared" si="9"/>
        <v>5982.6</v>
      </c>
      <c r="N87" s="238">
        <f t="shared" si="10"/>
        <v>6442.7999999999993</v>
      </c>
      <c r="O87" s="238">
        <f t="shared" si="11"/>
        <v>6903</v>
      </c>
      <c r="P87" s="238">
        <f t="shared" si="63"/>
        <v>7363.2000000000007</v>
      </c>
      <c r="Q87" s="238">
        <f t="shared" si="64"/>
        <v>7823.4</v>
      </c>
      <c r="R87" s="238">
        <f t="shared" si="65"/>
        <v>8283.6</v>
      </c>
      <c r="S87" s="238">
        <f t="shared" si="66"/>
        <v>8743.7999999999993</v>
      </c>
      <c r="T87" s="238">
        <f t="shared" si="67"/>
        <v>9204</v>
      </c>
      <c r="U87" s="238">
        <f t="shared" si="68"/>
        <v>9664.2000000000007</v>
      </c>
      <c r="V87" s="238">
        <f t="shared" si="69"/>
        <v>10124.400000000001</v>
      </c>
      <c r="W87" s="238">
        <f t="shared" si="70"/>
        <v>10584.599999999999</v>
      </c>
      <c r="X87" s="238">
        <f t="shared" si="71"/>
        <v>11044.8</v>
      </c>
      <c r="Y87" s="254">
        <f t="shared" si="72"/>
        <v>11505</v>
      </c>
      <c r="Z87" s="254">
        <f t="shared" si="73"/>
        <v>12655.500000000002</v>
      </c>
      <c r="AA87" s="254">
        <f t="shared" si="74"/>
        <v>13806</v>
      </c>
      <c r="AB87" s="254">
        <f t="shared" si="75"/>
        <v>14956.5</v>
      </c>
      <c r="AC87" s="254">
        <f t="shared" si="76"/>
        <v>16106.999999999998</v>
      </c>
      <c r="AD87" s="254">
        <f t="shared" si="77"/>
        <v>17257.5</v>
      </c>
      <c r="AE87" s="268" t="s">
        <v>369</v>
      </c>
      <c r="AF87" s="262" t="s">
        <v>370</v>
      </c>
    </row>
    <row r="88" spans="1:32" ht="15.75" x14ac:dyDescent="0.25">
      <c r="A88" s="562"/>
      <c r="B88" s="130" t="s">
        <v>164</v>
      </c>
      <c r="C88" s="238">
        <f t="shared" si="1"/>
        <v>1380.6</v>
      </c>
      <c r="D88" s="238">
        <f t="shared" si="2"/>
        <v>1840.8000000000002</v>
      </c>
      <c r="E88" s="238">
        <f t="shared" si="3"/>
        <v>2301</v>
      </c>
      <c r="F88" s="238">
        <f t="shared" si="4"/>
        <v>2761.2</v>
      </c>
      <c r="G88" s="238">
        <f t="shared" si="5"/>
        <v>3221.3999999999996</v>
      </c>
      <c r="H88" s="238">
        <f t="shared" si="19"/>
        <v>3681.6000000000004</v>
      </c>
      <c r="I88" s="238">
        <f t="shared" si="6"/>
        <v>4141.8</v>
      </c>
      <c r="J88" s="380">
        <v>4602</v>
      </c>
      <c r="K88" s="238">
        <f t="shared" si="7"/>
        <v>5062.2000000000007</v>
      </c>
      <c r="L88" s="238">
        <f t="shared" si="8"/>
        <v>5522.4</v>
      </c>
      <c r="M88" s="238">
        <f t="shared" si="9"/>
        <v>5982.6</v>
      </c>
      <c r="N88" s="238">
        <f t="shared" si="10"/>
        <v>6442.7999999999993</v>
      </c>
      <c r="O88" s="238">
        <f t="shared" si="11"/>
        <v>6903</v>
      </c>
      <c r="P88" s="238">
        <f t="shared" si="63"/>
        <v>7363.2000000000007</v>
      </c>
      <c r="Q88" s="238">
        <f t="shared" si="64"/>
        <v>7823.4</v>
      </c>
      <c r="R88" s="238">
        <f t="shared" si="65"/>
        <v>8283.6</v>
      </c>
      <c r="S88" s="238">
        <f t="shared" si="66"/>
        <v>8743.7999999999993</v>
      </c>
      <c r="T88" s="238">
        <f t="shared" si="67"/>
        <v>9204</v>
      </c>
      <c r="U88" s="238">
        <f t="shared" si="68"/>
        <v>9664.2000000000007</v>
      </c>
      <c r="V88" s="238">
        <f t="shared" si="69"/>
        <v>10124.400000000001</v>
      </c>
      <c r="W88" s="238">
        <f t="shared" si="70"/>
        <v>10584.599999999999</v>
      </c>
      <c r="X88" s="238">
        <f t="shared" si="71"/>
        <v>11044.8</v>
      </c>
      <c r="Y88" s="254">
        <f t="shared" si="72"/>
        <v>11505</v>
      </c>
      <c r="Z88" s="254">
        <f t="shared" si="73"/>
        <v>12655.500000000002</v>
      </c>
      <c r="AA88" s="254">
        <f t="shared" si="74"/>
        <v>13806</v>
      </c>
      <c r="AB88" s="254">
        <f t="shared" si="75"/>
        <v>14956.5</v>
      </c>
      <c r="AC88" s="254">
        <f t="shared" si="76"/>
        <v>16106.999999999998</v>
      </c>
      <c r="AD88" s="254">
        <f t="shared" si="77"/>
        <v>17257.5</v>
      </c>
      <c r="AE88" s="268" t="s">
        <v>352</v>
      </c>
      <c r="AF88" s="262" t="s">
        <v>353</v>
      </c>
    </row>
    <row r="89" spans="1:32" ht="15.75" x14ac:dyDescent="0.25">
      <c r="A89" s="562"/>
      <c r="B89" s="130" t="s">
        <v>185</v>
      </c>
      <c r="C89" s="238">
        <f t="shared" si="1"/>
        <v>1380.6</v>
      </c>
      <c r="D89" s="238">
        <f t="shared" si="2"/>
        <v>1840.8000000000002</v>
      </c>
      <c r="E89" s="238">
        <f t="shared" si="3"/>
        <v>2301</v>
      </c>
      <c r="F89" s="238">
        <f t="shared" si="4"/>
        <v>2761.2</v>
      </c>
      <c r="G89" s="238">
        <f t="shared" si="5"/>
        <v>3221.3999999999996</v>
      </c>
      <c r="H89" s="238">
        <f t="shared" si="19"/>
        <v>3681.6000000000004</v>
      </c>
      <c r="I89" s="238">
        <f t="shared" si="6"/>
        <v>4141.8</v>
      </c>
      <c r="J89" s="380">
        <v>4602</v>
      </c>
      <c r="K89" s="238">
        <f t="shared" si="7"/>
        <v>5062.2000000000007</v>
      </c>
      <c r="L89" s="238">
        <f t="shared" si="8"/>
        <v>5522.4</v>
      </c>
      <c r="M89" s="238">
        <f t="shared" si="9"/>
        <v>5982.6</v>
      </c>
      <c r="N89" s="238">
        <f t="shared" si="10"/>
        <v>6442.7999999999993</v>
      </c>
      <c r="O89" s="238">
        <f t="shared" si="11"/>
        <v>6903</v>
      </c>
      <c r="P89" s="238">
        <f t="shared" si="63"/>
        <v>7363.2000000000007</v>
      </c>
      <c r="Q89" s="238">
        <f t="shared" si="64"/>
        <v>7823.4</v>
      </c>
      <c r="R89" s="238">
        <f t="shared" si="65"/>
        <v>8283.6</v>
      </c>
      <c r="S89" s="238">
        <f t="shared" si="66"/>
        <v>8743.7999999999993</v>
      </c>
      <c r="T89" s="238">
        <f t="shared" si="67"/>
        <v>9204</v>
      </c>
      <c r="U89" s="238">
        <f t="shared" si="68"/>
        <v>9664.2000000000007</v>
      </c>
      <c r="V89" s="238">
        <f t="shared" si="69"/>
        <v>10124.400000000001</v>
      </c>
      <c r="W89" s="238">
        <f t="shared" si="70"/>
        <v>10584.599999999999</v>
      </c>
      <c r="X89" s="238">
        <f t="shared" si="71"/>
        <v>11044.8</v>
      </c>
      <c r="Y89" s="254">
        <f t="shared" si="72"/>
        <v>11505</v>
      </c>
      <c r="Z89" s="254">
        <f t="shared" si="73"/>
        <v>12655.500000000002</v>
      </c>
      <c r="AA89" s="254">
        <f t="shared" si="74"/>
        <v>13806</v>
      </c>
      <c r="AB89" s="254">
        <f t="shared" si="75"/>
        <v>14956.5</v>
      </c>
      <c r="AC89" s="254">
        <f t="shared" si="76"/>
        <v>16106.999999999998</v>
      </c>
      <c r="AD89" s="254">
        <f t="shared" si="77"/>
        <v>17257.5</v>
      </c>
      <c r="AE89" s="268" t="s">
        <v>357</v>
      </c>
      <c r="AF89" s="262" t="s">
        <v>358</v>
      </c>
    </row>
    <row r="90" spans="1:32" ht="15.75" x14ac:dyDescent="0.25">
      <c r="A90" s="562"/>
      <c r="B90" s="130" t="s">
        <v>345</v>
      </c>
      <c r="C90" s="238">
        <f t="shared" si="1"/>
        <v>1380.6</v>
      </c>
      <c r="D90" s="238">
        <f t="shared" si="2"/>
        <v>1840.8000000000002</v>
      </c>
      <c r="E90" s="238">
        <f t="shared" si="3"/>
        <v>2301</v>
      </c>
      <c r="F90" s="238">
        <f t="shared" si="4"/>
        <v>2761.2</v>
      </c>
      <c r="G90" s="238">
        <f t="shared" si="5"/>
        <v>3221.3999999999996</v>
      </c>
      <c r="H90" s="238">
        <f t="shared" si="19"/>
        <v>3681.6000000000004</v>
      </c>
      <c r="I90" s="238">
        <f t="shared" si="6"/>
        <v>4141.8</v>
      </c>
      <c r="J90" s="380">
        <v>4602</v>
      </c>
      <c r="K90" s="238">
        <f t="shared" si="7"/>
        <v>5062.2000000000007</v>
      </c>
      <c r="L90" s="238">
        <f t="shared" si="8"/>
        <v>5522.4</v>
      </c>
      <c r="M90" s="238">
        <f t="shared" si="9"/>
        <v>5982.6</v>
      </c>
      <c r="N90" s="238">
        <f t="shared" si="10"/>
        <v>6442.7999999999993</v>
      </c>
      <c r="O90" s="238">
        <f t="shared" si="11"/>
        <v>6903</v>
      </c>
      <c r="P90" s="238">
        <f t="shared" si="63"/>
        <v>7363.2000000000007</v>
      </c>
      <c r="Q90" s="238">
        <f t="shared" si="64"/>
        <v>7823.4</v>
      </c>
      <c r="R90" s="238">
        <f t="shared" si="65"/>
        <v>8283.6</v>
      </c>
      <c r="S90" s="238">
        <f t="shared" si="66"/>
        <v>8743.7999999999993</v>
      </c>
      <c r="T90" s="238">
        <f t="shared" si="67"/>
        <v>9204</v>
      </c>
      <c r="U90" s="238">
        <f t="shared" si="68"/>
        <v>9664.2000000000007</v>
      </c>
      <c r="V90" s="238">
        <f t="shared" si="69"/>
        <v>10124.400000000001</v>
      </c>
      <c r="W90" s="238">
        <f t="shared" si="70"/>
        <v>10584.599999999999</v>
      </c>
      <c r="X90" s="238">
        <f t="shared" si="71"/>
        <v>11044.8</v>
      </c>
      <c r="Y90" s="254">
        <f t="shared" si="72"/>
        <v>11505</v>
      </c>
      <c r="Z90" s="254">
        <f t="shared" si="73"/>
        <v>12655.500000000002</v>
      </c>
      <c r="AA90" s="254">
        <f t="shared" si="74"/>
        <v>13806</v>
      </c>
      <c r="AB90" s="254">
        <f t="shared" si="75"/>
        <v>14956.5</v>
      </c>
      <c r="AC90" s="254">
        <f t="shared" si="76"/>
        <v>16106.999999999998</v>
      </c>
      <c r="AD90" s="254">
        <f t="shared" si="77"/>
        <v>17257.5</v>
      </c>
      <c r="AE90" s="268" t="s">
        <v>352</v>
      </c>
      <c r="AF90" s="262" t="s">
        <v>353</v>
      </c>
    </row>
    <row r="91" spans="1:32" ht="31.5" x14ac:dyDescent="0.25">
      <c r="A91" s="562"/>
      <c r="B91" s="130" t="s">
        <v>186</v>
      </c>
      <c r="C91" s="238">
        <f t="shared" si="1"/>
        <v>1380.6</v>
      </c>
      <c r="D91" s="238">
        <f t="shared" si="2"/>
        <v>1840.8000000000002</v>
      </c>
      <c r="E91" s="238">
        <f t="shared" si="3"/>
        <v>2301</v>
      </c>
      <c r="F91" s="238">
        <f t="shared" si="4"/>
        <v>2761.2</v>
      </c>
      <c r="G91" s="238">
        <f t="shared" si="5"/>
        <v>3221.3999999999996</v>
      </c>
      <c r="H91" s="238">
        <f t="shared" si="19"/>
        <v>3681.6000000000004</v>
      </c>
      <c r="I91" s="238">
        <f t="shared" si="6"/>
        <v>4141.8</v>
      </c>
      <c r="J91" s="380">
        <v>4602</v>
      </c>
      <c r="K91" s="238">
        <f t="shared" si="7"/>
        <v>5062.2000000000007</v>
      </c>
      <c r="L91" s="238">
        <f t="shared" si="8"/>
        <v>5522.4</v>
      </c>
      <c r="M91" s="238">
        <f t="shared" si="9"/>
        <v>5982.6</v>
      </c>
      <c r="N91" s="238">
        <f t="shared" si="10"/>
        <v>6442.7999999999993</v>
      </c>
      <c r="O91" s="238">
        <f t="shared" si="11"/>
        <v>6903</v>
      </c>
      <c r="P91" s="238">
        <f t="shared" si="63"/>
        <v>7363.2000000000007</v>
      </c>
      <c r="Q91" s="238">
        <f t="shared" si="64"/>
        <v>7823.4</v>
      </c>
      <c r="R91" s="238">
        <f t="shared" si="65"/>
        <v>8283.6</v>
      </c>
      <c r="S91" s="238">
        <f t="shared" si="66"/>
        <v>8743.7999999999993</v>
      </c>
      <c r="T91" s="238">
        <f t="shared" si="67"/>
        <v>9204</v>
      </c>
      <c r="U91" s="238">
        <f t="shared" si="68"/>
        <v>9664.2000000000007</v>
      </c>
      <c r="V91" s="238">
        <f t="shared" si="69"/>
        <v>10124.400000000001</v>
      </c>
      <c r="W91" s="238">
        <f t="shared" si="70"/>
        <v>10584.599999999999</v>
      </c>
      <c r="X91" s="238">
        <f t="shared" si="71"/>
        <v>11044.8</v>
      </c>
      <c r="Y91" s="254">
        <f t="shared" si="72"/>
        <v>11505</v>
      </c>
      <c r="Z91" s="254">
        <f t="shared" si="73"/>
        <v>12655.500000000002</v>
      </c>
      <c r="AA91" s="254">
        <f t="shared" si="74"/>
        <v>13806</v>
      </c>
      <c r="AB91" s="254">
        <f t="shared" si="75"/>
        <v>14956.5</v>
      </c>
      <c r="AC91" s="254">
        <f t="shared" si="76"/>
        <v>16106.999999999998</v>
      </c>
      <c r="AD91" s="254">
        <f t="shared" si="77"/>
        <v>17257.5</v>
      </c>
      <c r="AE91" s="268" t="s">
        <v>369</v>
      </c>
      <c r="AF91" s="264" t="s">
        <v>80</v>
      </c>
    </row>
    <row r="92" spans="1:32" ht="15.75" x14ac:dyDescent="0.25">
      <c r="A92" s="562"/>
      <c r="B92" s="130" t="s">
        <v>187</v>
      </c>
      <c r="C92" s="238">
        <f t="shared" si="1"/>
        <v>1380.6</v>
      </c>
      <c r="D92" s="238">
        <f t="shared" si="2"/>
        <v>1840.8000000000002</v>
      </c>
      <c r="E92" s="238">
        <f t="shared" si="3"/>
        <v>2301</v>
      </c>
      <c r="F92" s="238">
        <f t="shared" si="4"/>
        <v>2761.2</v>
      </c>
      <c r="G92" s="238">
        <f t="shared" si="5"/>
        <v>3221.3999999999996</v>
      </c>
      <c r="H92" s="238">
        <f t="shared" si="19"/>
        <v>3681.6000000000004</v>
      </c>
      <c r="I92" s="238">
        <f t="shared" si="6"/>
        <v>4141.8</v>
      </c>
      <c r="J92" s="380">
        <v>4602</v>
      </c>
      <c r="K92" s="238">
        <f t="shared" si="7"/>
        <v>5062.2000000000007</v>
      </c>
      <c r="L92" s="238">
        <f t="shared" si="8"/>
        <v>5522.4</v>
      </c>
      <c r="M92" s="238">
        <f t="shared" si="9"/>
        <v>5982.6</v>
      </c>
      <c r="N92" s="238">
        <f t="shared" si="10"/>
        <v>6442.7999999999993</v>
      </c>
      <c r="O92" s="238">
        <f t="shared" si="11"/>
        <v>6903</v>
      </c>
      <c r="P92" s="238">
        <f t="shared" si="63"/>
        <v>7363.2000000000007</v>
      </c>
      <c r="Q92" s="238">
        <f t="shared" si="64"/>
        <v>7823.4</v>
      </c>
      <c r="R92" s="238">
        <f t="shared" si="65"/>
        <v>8283.6</v>
      </c>
      <c r="S92" s="238">
        <f t="shared" si="66"/>
        <v>8743.7999999999993</v>
      </c>
      <c r="T92" s="238">
        <f t="shared" si="67"/>
        <v>9204</v>
      </c>
      <c r="U92" s="238">
        <f t="shared" si="68"/>
        <v>9664.2000000000007</v>
      </c>
      <c r="V92" s="238">
        <f t="shared" si="69"/>
        <v>10124.400000000001</v>
      </c>
      <c r="W92" s="238">
        <f t="shared" si="70"/>
        <v>10584.599999999999</v>
      </c>
      <c r="X92" s="238">
        <f t="shared" si="71"/>
        <v>11044.8</v>
      </c>
      <c r="Y92" s="254">
        <f t="shared" si="72"/>
        <v>11505</v>
      </c>
      <c r="Z92" s="254">
        <f t="shared" si="73"/>
        <v>12655.500000000002</v>
      </c>
      <c r="AA92" s="254">
        <f t="shared" si="74"/>
        <v>13806</v>
      </c>
      <c r="AB92" s="254">
        <f t="shared" si="75"/>
        <v>14956.5</v>
      </c>
      <c r="AC92" s="254">
        <f t="shared" si="76"/>
        <v>16106.999999999998</v>
      </c>
      <c r="AD92" s="254">
        <f t="shared" si="77"/>
        <v>17257.5</v>
      </c>
      <c r="AE92" s="268" t="s">
        <v>359</v>
      </c>
      <c r="AF92" s="262" t="s">
        <v>360</v>
      </c>
    </row>
    <row r="93" spans="1:32" ht="15.75" x14ac:dyDescent="0.25">
      <c r="A93" s="562"/>
      <c r="B93" s="130" t="s">
        <v>317</v>
      </c>
      <c r="C93" s="238">
        <f t="shared" si="1"/>
        <v>1380.6</v>
      </c>
      <c r="D93" s="238">
        <f t="shared" si="2"/>
        <v>1840.8000000000002</v>
      </c>
      <c r="E93" s="238">
        <f t="shared" si="3"/>
        <v>2301</v>
      </c>
      <c r="F93" s="238">
        <f t="shared" si="4"/>
        <v>2761.2</v>
      </c>
      <c r="G93" s="238">
        <f t="shared" si="5"/>
        <v>3221.3999999999996</v>
      </c>
      <c r="H93" s="238">
        <f t="shared" si="19"/>
        <v>3681.6000000000004</v>
      </c>
      <c r="I93" s="238">
        <f t="shared" si="6"/>
        <v>4141.8</v>
      </c>
      <c r="J93" s="380">
        <v>4602</v>
      </c>
      <c r="K93" s="238">
        <f t="shared" si="7"/>
        <v>5062.2000000000007</v>
      </c>
      <c r="L93" s="238">
        <f t="shared" si="8"/>
        <v>5522.4</v>
      </c>
      <c r="M93" s="238">
        <f t="shared" si="9"/>
        <v>5982.6</v>
      </c>
      <c r="N93" s="238">
        <f t="shared" si="10"/>
        <v>6442.7999999999993</v>
      </c>
      <c r="O93" s="238">
        <f t="shared" si="11"/>
        <v>6903</v>
      </c>
      <c r="P93" s="238">
        <f t="shared" si="63"/>
        <v>7363.2000000000007</v>
      </c>
      <c r="Q93" s="238">
        <f t="shared" si="64"/>
        <v>7823.4</v>
      </c>
      <c r="R93" s="238">
        <f t="shared" si="65"/>
        <v>8283.6</v>
      </c>
      <c r="S93" s="238">
        <f t="shared" si="66"/>
        <v>8743.7999999999993</v>
      </c>
      <c r="T93" s="238">
        <f t="shared" si="67"/>
        <v>9204</v>
      </c>
      <c r="U93" s="238">
        <f t="shared" si="68"/>
        <v>9664.2000000000007</v>
      </c>
      <c r="V93" s="238">
        <f t="shared" si="69"/>
        <v>10124.400000000001</v>
      </c>
      <c r="W93" s="238">
        <f t="shared" si="70"/>
        <v>10584.599999999999</v>
      </c>
      <c r="X93" s="238">
        <f t="shared" si="71"/>
        <v>11044.8</v>
      </c>
      <c r="Y93" s="254">
        <f t="shared" si="72"/>
        <v>11505</v>
      </c>
      <c r="Z93" s="254">
        <f t="shared" si="73"/>
        <v>12655.500000000002</v>
      </c>
      <c r="AA93" s="254">
        <f t="shared" si="74"/>
        <v>13806</v>
      </c>
      <c r="AB93" s="254">
        <f t="shared" si="75"/>
        <v>14956.5</v>
      </c>
      <c r="AC93" s="254">
        <f t="shared" si="76"/>
        <v>16106.999999999998</v>
      </c>
      <c r="AD93" s="254">
        <f t="shared" si="77"/>
        <v>17257.5</v>
      </c>
      <c r="AE93" s="268" t="s">
        <v>361</v>
      </c>
      <c r="AF93" s="262" t="s">
        <v>362</v>
      </c>
    </row>
    <row r="94" spans="1:32" ht="31.5" x14ac:dyDescent="0.25">
      <c r="A94" s="562"/>
      <c r="B94" s="130" t="s">
        <v>346</v>
      </c>
      <c r="C94" s="238">
        <f t="shared" si="1"/>
        <v>1113.8999999999999</v>
      </c>
      <c r="D94" s="238">
        <f t="shared" si="2"/>
        <v>1485.2</v>
      </c>
      <c r="E94" s="238">
        <f t="shared" si="3"/>
        <v>1856.5</v>
      </c>
      <c r="F94" s="238">
        <f t="shared" si="4"/>
        <v>2227.7999999999997</v>
      </c>
      <c r="G94" s="238">
        <f t="shared" si="5"/>
        <v>2599.1</v>
      </c>
      <c r="H94" s="238">
        <f t="shared" si="19"/>
        <v>2970.4</v>
      </c>
      <c r="I94" s="238">
        <f t="shared" si="6"/>
        <v>3341.7000000000003</v>
      </c>
      <c r="J94" s="238">
        <v>3713</v>
      </c>
      <c r="K94" s="238">
        <f t="shared" si="7"/>
        <v>4084.3</v>
      </c>
      <c r="L94" s="238">
        <f t="shared" si="8"/>
        <v>4455.5999999999995</v>
      </c>
      <c r="M94" s="238">
        <f t="shared" si="9"/>
        <v>4826.9000000000005</v>
      </c>
      <c r="N94" s="238">
        <f t="shared" si="10"/>
        <v>5198.2</v>
      </c>
      <c r="O94" s="238">
        <f t="shared" si="11"/>
        <v>5569.5</v>
      </c>
      <c r="P94" s="238">
        <f t="shared" si="63"/>
        <v>5940.8</v>
      </c>
      <c r="Q94" s="238">
        <f t="shared" si="64"/>
        <v>6312.0999999999995</v>
      </c>
      <c r="R94" s="238">
        <f t="shared" si="65"/>
        <v>6683.4000000000005</v>
      </c>
      <c r="S94" s="238">
        <f t="shared" si="66"/>
        <v>7054.7</v>
      </c>
      <c r="T94" s="238">
        <f t="shared" si="67"/>
        <v>7426</v>
      </c>
      <c r="U94" s="238">
        <f t="shared" si="68"/>
        <v>7797.3</v>
      </c>
      <c r="V94" s="238">
        <f t="shared" si="69"/>
        <v>8168.6</v>
      </c>
      <c r="W94" s="238">
        <f t="shared" si="70"/>
        <v>8539.9</v>
      </c>
      <c r="X94" s="238">
        <f t="shared" si="71"/>
        <v>8911.1999999999989</v>
      </c>
      <c r="Y94" s="254">
        <f t="shared" si="72"/>
        <v>9282.5</v>
      </c>
      <c r="Z94" s="254">
        <f t="shared" si="73"/>
        <v>10210.75</v>
      </c>
      <c r="AA94" s="254">
        <f t="shared" si="74"/>
        <v>11138.999999999998</v>
      </c>
      <c r="AB94" s="254">
        <f t="shared" si="75"/>
        <v>12067.250000000002</v>
      </c>
      <c r="AC94" s="254">
        <f t="shared" si="76"/>
        <v>12995.5</v>
      </c>
      <c r="AD94" s="254">
        <f t="shared" si="77"/>
        <v>13923.75</v>
      </c>
      <c r="AE94" s="268" t="s">
        <v>298</v>
      </c>
      <c r="AF94" s="262" t="s">
        <v>358</v>
      </c>
    </row>
    <row r="95" spans="1:32" ht="31.5" x14ac:dyDescent="0.25">
      <c r="A95" s="562"/>
      <c r="B95" s="130" t="s">
        <v>188</v>
      </c>
      <c r="C95" s="238">
        <f t="shared" si="1"/>
        <v>1113.8999999999999</v>
      </c>
      <c r="D95" s="238">
        <f t="shared" si="2"/>
        <v>1485.2</v>
      </c>
      <c r="E95" s="238">
        <f t="shared" si="3"/>
        <v>1856.5</v>
      </c>
      <c r="F95" s="238">
        <f t="shared" si="4"/>
        <v>2227.7999999999997</v>
      </c>
      <c r="G95" s="238">
        <f t="shared" si="5"/>
        <v>2599.1</v>
      </c>
      <c r="H95" s="238">
        <f t="shared" si="19"/>
        <v>2970.4</v>
      </c>
      <c r="I95" s="238">
        <f t="shared" si="6"/>
        <v>3341.7000000000003</v>
      </c>
      <c r="J95" s="238">
        <v>3713</v>
      </c>
      <c r="K95" s="238">
        <f t="shared" si="7"/>
        <v>4084.3</v>
      </c>
      <c r="L95" s="238">
        <f t="shared" si="8"/>
        <v>4455.5999999999995</v>
      </c>
      <c r="M95" s="238">
        <f t="shared" si="9"/>
        <v>4826.9000000000005</v>
      </c>
      <c r="N95" s="238">
        <f t="shared" si="10"/>
        <v>5198.2</v>
      </c>
      <c r="O95" s="238">
        <f t="shared" si="11"/>
        <v>5569.5</v>
      </c>
      <c r="P95" s="238">
        <f t="shared" si="63"/>
        <v>5940.8</v>
      </c>
      <c r="Q95" s="238">
        <f t="shared" si="64"/>
        <v>6312.0999999999995</v>
      </c>
      <c r="R95" s="238">
        <f t="shared" si="65"/>
        <v>6683.4000000000005</v>
      </c>
      <c r="S95" s="238">
        <f t="shared" si="66"/>
        <v>7054.7</v>
      </c>
      <c r="T95" s="238">
        <f t="shared" si="67"/>
        <v>7426</v>
      </c>
      <c r="U95" s="238">
        <f t="shared" si="68"/>
        <v>7797.3</v>
      </c>
      <c r="V95" s="238">
        <f t="shared" si="69"/>
        <v>8168.6</v>
      </c>
      <c r="W95" s="238">
        <f t="shared" si="70"/>
        <v>8539.9</v>
      </c>
      <c r="X95" s="238">
        <f t="shared" si="71"/>
        <v>8911.1999999999989</v>
      </c>
      <c r="Y95" s="254">
        <f t="shared" si="72"/>
        <v>9282.5</v>
      </c>
      <c r="Z95" s="254">
        <f t="shared" si="73"/>
        <v>10210.75</v>
      </c>
      <c r="AA95" s="254">
        <f t="shared" si="74"/>
        <v>11138.999999999998</v>
      </c>
      <c r="AB95" s="254">
        <f t="shared" si="75"/>
        <v>12067.250000000002</v>
      </c>
      <c r="AC95" s="254">
        <f t="shared" si="76"/>
        <v>12995.5</v>
      </c>
      <c r="AD95" s="254">
        <f t="shared" si="77"/>
        <v>13923.75</v>
      </c>
      <c r="AE95" s="268" t="s">
        <v>298</v>
      </c>
      <c r="AF95" s="262" t="s">
        <v>367</v>
      </c>
    </row>
    <row r="96" spans="1:32" ht="15.75" x14ac:dyDescent="0.25">
      <c r="A96" s="562"/>
      <c r="B96" s="130" t="s">
        <v>168</v>
      </c>
      <c r="C96" s="238">
        <f t="shared" si="1"/>
        <v>1380.6</v>
      </c>
      <c r="D96" s="238">
        <f t="shared" si="2"/>
        <v>1840.8000000000002</v>
      </c>
      <c r="E96" s="238">
        <f t="shared" si="3"/>
        <v>2301</v>
      </c>
      <c r="F96" s="238">
        <f t="shared" si="4"/>
        <v>2761.2</v>
      </c>
      <c r="G96" s="238">
        <f t="shared" si="5"/>
        <v>3221.3999999999996</v>
      </c>
      <c r="H96" s="238">
        <f t="shared" si="19"/>
        <v>3681.6000000000004</v>
      </c>
      <c r="I96" s="238">
        <f t="shared" si="6"/>
        <v>4141.8</v>
      </c>
      <c r="J96" s="238">
        <v>4602</v>
      </c>
      <c r="K96" s="238">
        <f t="shared" si="7"/>
        <v>5062.2000000000007</v>
      </c>
      <c r="L96" s="238">
        <f t="shared" si="8"/>
        <v>5522.4</v>
      </c>
      <c r="M96" s="238">
        <f t="shared" si="9"/>
        <v>5982.6</v>
      </c>
      <c r="N96" s="238">
        <f t="shared" si="10"/>
        <v>6442.7999999999993</v>
      </c>
      <c r="O96" s="238">
        <f t="shared" si="11"/>
        <v>6903</v>
      </c>
      <c r="P96" s="238">
        <f t="shared" si="63"/>
        <v>7363.2000000000007</v>
      </c>
      <c r="Q96" s="238">
        <f t="shared" si="64"/>
        <v>7823.4</v>
      </c>
      <c r="R96" s="238">
        <f t="shared" si="65"/>
        <v>8283.6</v>
      </c>
      <c r="S96" s="238">
        <f t="shared" si="66"/>
        <v>8743.7999999999993</v>
      </c>
      <c r="T96" s="238">
        <f t="shared" si="67"/>
        <v>9204</v>
      </c>
      <c r="U96" s="238">
        <f t="shared" si="68"/>
        <v>9664.2000000000007</v>
      </c>
      <c r="V96" s="238">
        <f t="shared" si="69"/>
        <v>10124.400000000001</v>
      </c>
      <c r="W96" s="238">
        <f t="shared" si="70"/>
        <v>10584.599999999999</v>
      </c>
      <c r="X96" s="238">
        <f t="shared" si="71"/>
        <v>11044.8</v>
      </c>
      <c r="Y96" s="254">
        <f t="shared" si="72"/>
        <v>11505</v>
      </c>
      <c r="Z96" s="254">
        <f t="shared" si="73"/>
        <v>12655.500000000002</v>
      </c>
      <c r="AA96" s="254">
        <f t="shared" si="74"/>
        <v>13806</v>
      </c>
      <c r="AB96" s="254">
        <f t="shared" si="75"/>
        <v>14956.5</v>
      </c>
      <c r="AC96" s="254">
        <f t="shared" si="76"/>
        <v>16106.999999999998</v>
      </c>
      <c r="AD96" s="254">
        <f t="shared" si="77"/>
        <v>17257.5</v>
      </c>
      <c r="AE96" s="268" t="s">
        <v>371</v>
      </c>
      <c r="AF96" s="262" t="s">
        <v>372</v>
      </c>
    </row>
    <row r="97" spans="1:32" ht="15.75" x14ac:dyDescent="0.25">
      <c r="A97" s="562"/>
      <c r="B97" s="130" t="s">
        <v>189</v>
      </c>
      <c r="C97" s="238">
        <f t="shared" si="1"/>
        <v>1380.6</v>
      </c>
      <c r="D97" s="238">
        <f t="shared" si="2"/>
        <v>1840.8000000000002</v>
      </c>
      <c r="E97" s="238">
        <f t="shared" si="3"/>
        <v>2301</v>
      </c>
      <c r="F97" s="238">
        <f t="shared" si="4"/>
        <v>2761.2</v>
      </c>
      <c r="G97" s="238">
        <f t="shared" si="5"/>
        <v>3221.3999999999996</v>
      </c>
      <c r="H97" s="238">
        <f t="shared" si="19"/>
        <v>3681.6000000000004</v>
      </c>
      <c r="I97" s="238">
        <f t="shared" si="6"/>
        <v>4141.8</v>
      </c>
      <c r="J97" s="238">
        <v>4602</v>
      </c>
      <c r="K97" s="238">
        <f t="shared" si="7"/>
        <v>5062.2000000000007</v>
      </c>
      <c r="L97" s="238">
        <f t="shared" si="8"/>
        <v>5522.4</v>
      </c>
      <c r="M97" s="238">
        <f t="shared" si="9"/>
        <v>5982.6</v>
      </c>
      <c r="N97" s="238">
        <f t="shared" si="10"/>
        <v>6442.7999999999993</v>
      </c>
      <c r="O97" s="238">
        <f t="shared" si="11"/>
        <v>6903</v>
      </c>
      <c r="P97" s="238">
        <f t="shared" si="63"/>
        <v>7363.2000000000007</v>
      </c>
      <c r="Q97" s="238">
        <f t="shared" si="64"/>
        <v>7823.4</v>
      </c>
      <c r="R97" s="238">
        <f t="shared" si="65"/>
        <v>8283.6</v>
      </c>
      <c r="S97" s="238">
        <f t="shared" si="66"/>
        <v>8743.7999999999993</v>
      </c>
      <c r="T97" s="238">
        <f t="shared" si="67"/>
        <v>9204</v>
      </c>
      <c r="U97" s="238">
        <f t="shared" si="68"/>
        <v>9664.2000000000007</v>
      </c>
      <c r="V97" s="238">
        <f t="shared" si="69"/>
        <v>10124.400000000001</v>
      </c>
      <c r="W97" s="238">
        <f t="shared" si="70"/>
        <v>10584.599999999999</v>
      </c>
      <c r="X97" s="238">
        <f t="shared" si="71"/>
        <v>11044.8</v>
      </c>
      <c r="Y97" s="254">
        <f t="shared" si="72"/>
        <v>11505</v>
      </c>
      <c r="Z97" s="254">
        <f t="shared" si="73"/>
        <v>12655.500000000002</v>
      </c>
      <c r="AA97" s="254">
        <f t="shared" si="74"/>
        <v>13806</v>
      </c>
      <c r="AB97" s="254">
        <f t="shared" si="75"/>
        <v>14956.5</v>
      </c>
      <c r="AC97" s="254">
        <f t="shared" si="76"/>
        <v>16106.999999999998</v>
      </c>
      <c r="AD97" s="254">
        <f t="shared" si="77"/>
        <v>17257.5</v>
      </c>
      <c r="AE97" s="268" t="s">
        <v>352</v>
      </c>
      <c r="AF97" s="262" t="s">
        <v>353</v>
      </c>
    </row>
    <row r="98" spans="1:32" ht="30.75" x14ac:dyDescent="0.25">
      <c r="A98" s="562"/>
      <c r="B98" s="130" t="s">
        <v>347</v>
      </c>
      <c r="C98" s="238">
        <f t="shared" si="1"/>
        <v>1113.8999999999999</v>
      </c>
      <c r="D98" s="238">
        <f t="shared" si="2"/>
        <v>1485.2</v>
      </c>
      <c r="E98" s="238">
        <f t="shared" si="3"/>
        <v>1856.5</v>
      </c>
      <c r="F98" s="238">
        <f t="shared" si="4"/>
        <v>2227.7999999999997</v>
      </c>
      <c r="G98" s="238">
        <f t="shared" si="5"/>
        <v>2599.1</v>
      </c>
      <c r="H98" s="238">
        <f t="shared" si="19"/>
        <v>2970.4</v>
      </c>
      <c r="I98" s="238">
        <f t="shared" si="6"/>
        <v>3341.7000000000003</v>
      </c>
      <c r="J98" s="238">
        <v>3713</v>
      </c>
      <c r="K98" s="238">
        <f t="shared" si="7"/>
        <v>4084.3</v>
      </c>
      <c r="L98" s="238">
        <f t="shared" si="8"/>
        <v>4455.5999999999995</v>
      </c>
      <c r="M98" s="238">
        <f t="shared" si="9"/>
        <v>4826.9000000000005</v>
      </c>
      <c r="N98" s="238">
        <f t="shared" si="10"/>
        <v>5198.2</v>
      </c>
      <c r="O98" s="238">
        <f t="shared" si="11"/>
        <v>5569.5</v>
      </c>
      <c r="P98" s="238">
        <f>J98*1.6</f>
        <v>5940.8</v>
      </c>
      <c r="Q98" s="238">
        <f>J98*1.7</f>
        <v>6312.0999999999995</v>
      </c>
      <c r="R98" s="238">
        <f>J98*1.8</f>
        <v>6683.4000000000005</v>
      </c>
      <c r="S98" s="238">
        <f t="shared" si="66"/>
        <v>7054.7</v>
      </c>
      <c r="T98" s="238">
        <f t="shared" si="67"/>
        <v>7426</v>
      </c>
      <c r="U98" s="238">
        <f t="shared" si="68"/>
        <v>7797.3</v>
      </c>
      <c r="V98" s="238">
        <f t="shared" si="69"/>
        <v>8168.6</v>
      </c>
      <c r="W98" s="238">
        <f t="shared" si="70"/>
        <v>8539.9</v>
      </c>
      <c r="X98" s="238">
        <f t="shared" si="71"/>
        <v>8911.1999999999989</v>
      </c>
      <c r="Y98" s="254">
        <f t="shared" si="72"/>
        <v>9282.5</v>
      </c>
      <c r="Z98" s="254">
        <f t="shared" si="73"/>
        <v>10210.75</v>
      </c>
      <c r="AA98" s="254">
        <f t="shared" si="74"/>
        <v>11138.999999999998</v>
      </c>
      <c r="AB98" s="254">
        <f t="shared" si="75"/>
        <v>12067.250000000002</v>
      </c>
      <c r="AC98" s="254">
        <f t="shared" si="76"/>
        <v>12995.5</v>
      </c>
      <c r="AD98" s="254">
        <f t="shared" si="77"/>
        <v>13923.75</v>
      </c>
      <c r="AE98" s="268" t="s">
        <v>298</v>
      </c>
      <c r="AF98" s="262" t="s">
        <v>373</v>
      </c>
    </row>
    <row r="99" spans="1:32" ht="16.5" thickBot="1" x14ac:dyDescent="0.3">
      <c r="A99" s="636"/>
      <c r="B99" s="137" t="s">
        <v>348</v>
      </c>
      <c r="C99" s="255">
        <f t="shared" si="1"/>
        <v>1380.6</v>
      </c>
      <c r="D99" s="255">
        <f t="shared" si="2"/>
        <v>1840.8000000000002</v>
      </c>
      <c r="E99" s="255">
        <f t="shared" si="3"/>
        <v>2301</v>
      </c>
      <c r="F99" s="255">
        <f t="shared" si="4"/>
        <v>2761.2</v>
      </c>
      <c r="G99" s="255">
        <f t="shared" si="5"/>
        <v>3221.3999999999996</v>
      </c>
      <c r="H99" s="255">
        <f t="shared" si="19"/>
        <v>3681.6000000000004</v>
      </c>
      <c r="I99" s="255">
        <f t="shared" si="6"/>
        <v>4141.8</v>
      </c>
      <c r="J99" s="255">
        <v>4602</v>
      </c>
      <c r="K99" s="255">
        <f t="shared" si="7"/>
        <v>5062.2000000000007</v>
      </c>
      <c r="L99" s="255">
        <f t="shared" si="8"/>
        <v>5522.4</v>
      </c>
      <c r="M99" s="255">
        <f t="shared" si="9"/>
        <v>5982.6</v>
      </c>
      <c r="N99" s="255">
        <f t="shared" si="10"/>
        <v>6442.7999999999993</v>
      </c>
      <c r="O99" s="255">
        <f t="shared" si="11"/>
        <v>6903</v>
      </c>
      <c r="P99" s="255">
        <f t="shared" ref="P99:P105" si="78">J99*1.6</f>
        <v>7363.2000000000007</v>
      </c>
      <c r="Q99" s="255">
        <f t="shared" ref="Q99:Q105" si="79">J99*1.7</f>
        <v>7823.4</v>
      </c>
      <c r="R99" s="255">
        <f t="shared" ref="R99:R105" si="80">J99*1.8</f>
        <v>8283.6</v>
      </c>
      <c r="S99" s="255">
        <f t="shared" si="66"/>
        <v>8743.7999999999993</v>
      </c>
      <c r="T99" s="255">
        <f t="shared" si="67"/>
        <v>9204</v>
      </c>
      <c r="U99" s="255">
        <f t="shared" si="68"/>
        <v>9664.2000000000007</v>
      </c>
      <c r="V99" s="255">
        <f t="shared" si="69"/>
        <v>10124.400000000001</v>
      </c>
      <c r="W99" s="255">
        <f t="shared" si="70"/>
        <v>10584.599999999999</v>
      </c>
      <c r="X99" s="255">
        <f t="shared" si="71"/>
        <v>11044.8</v>
      </c>
      <c r="Y99" s="134">
        <f t="shared" si="72"/>
        <v>11505</v>
      </c>
      <c r="Z99" s="134">
        <f t="shared" si="73"/>
        <v>12655.500000000002</v>
      </c>
      <c r="AA99" s="134">
        <f t="shared" si="74"/>
        <v>13806</v>
      </c>
      <c r="AB99" s="134">
        <f t="shared" si="75"/>
        <v>14956.5</v>
      </c>
      <c r="AC99" s="134">
        <f t="shared" si="76"/>
        <v>16106.999999999998</v>
      </c>
      <c r="AD99" s="134">
        <f t="shared" si="77"/>
        <v>17257.5</v>
      </c>
      <c r="AE99" s="269" t="s">
        <v>357</v>
      </c>
      <c r="AF99" s="263" t="s">
        <v>358</v>
      </c>
    </row>
    <row r="100" spans="1:32" ht="15.75" x14ac:dyDescent="0.25">
      <c r="A100" s="554">
        <v>6</v>
      </c>
      <c r="B100" s="159" t="s">
        <v>322</v>
      </c>
      <c r="C100" s="126">
        <f t="shared" si="1"/>
        <v>1908.8999999999999</v>
      </c>
      <c r="D100" s="126">
        <f t="shared" si="2"/>
        <v>2545.2000000000003</v>
      </c>
      <c r="E100" s="126">
        <f t="shared" si="3"/>
        <v>3181.5</v>
      </c>
      <c r="F100" s="126">
        <f t="shared" si="4"/>
        <v>3817.7999999999997</v>
      </c>
      <c r="G100" s="126">
        <f t="shared" si="5"/>
        <v>4454.0999999999995</v>
      </c>
      <c r="H100" s="126">
        <f t="shared" si="19"/>
        <v>5090.4000000000005</v>
      </c>
      <c r="I100" s="126">
        <f t="shared" si="6"/>
        <v>5726.7</v>
      </c>
      <c r="J100" s="126">
        <v>6363</v>
      </c>
      <c r="K100" s="126">
        <f t="shared" si="7"/>
        <v>6999.3</v>
      </c>
      <c r="L100" s="126">
        <f t="shared" si="8"/>
        <v>7635.5999999999995</v>
      </c>
      <c r="M100" s="126">
        <f t="shared" si="9"/>
        <v>8271.9</v>
      </c>
      <c r="N100" s="126">
        <f t="shared" si="10"/>
        <v>8908.1999999999989</v>
      </c>
      <c r="O100" s="126">
        <f t="shared" si="11"/>
        <v>9544.5</v>
      </c>
      <c r="P100" s="126">
        <f t="shared" si="78"/>
        <v>10180.800000000001</v>
      </c>
      <c r="Q100" s="126">
        <f t="shared" si="79"/>
        <v>10817.1</v>
      </c>
      <c r="R100" s="126">
        <f t="shared" si="80"/>
        <v>11453.4</v>
      </c>
      <c r="S100" s="126">
        <f t="shared" si="66"/>
        <v>12089.699999999999</v>
      </c>
      <c r="T100" s="126">
        <f t="shared" si="67"/>
        <v>12726</v>
      </c>
      <c r="U100" s="126">
        <f t="shared" si="68"/>
        <v>13362.300000000001</v>
      </c>
      <c r="V100" s="126">
        <f t="shared" si="69"/>
        <v>13998.6</v>
      </c>
      <c r="W100" s="126">
        <f t="shared" si="70"/>
        <v>14634.9</v>
      </c>
      <c r="X100" s="126">
        <f t="shared" si="71"/>
        <v>15271.199999999999</v>
      </c>
      <c r="Y100" s="127">
        <f t="shared" si="72"/>
        <v>15907.5</v>
      </c>
      <c r="Z100" s="127">
        <f t="shared" si="73"/>
        <v>17498.25</v>
      </c>
      <c r="AA100" s="127">
        <f t="shared" si="74"/>
        <v>19089</v>
      </c>
      <c r="AB100" s="127">
        <f t="shared" si="75"/>
        <v>20679.75</v>
      </c>
      <c r="AC100" s="127">
        <f t="shared" si="76"/>
        <v>22270.499999999996</v>
      </c>
      <c r="AD100" s="127">
        <f t="shared" si="77"/>
        <v>23861.25</v>
      </c>
      <c r="AE100" s="267" t="s">
        <v>366</v>
      </c>
      <c r="AF100" s="261" t="s">
        <v>367</v>
      </c>
    </row>
    <row r="101" spans="1:32" ht="15.75" x14ac:dyDescent="0.25">
      <c r="A101" s="555"/>
      <c r="B101" s="130" t="s">
        <v>190</v>
      </c>
      <c r="C101" s="238">
        <f t="shared" si="1"/>
        <v>1908.8999999999999</v>
      </c>
      <c r="D101" s="238">
        <f t="shared" si="2"/>
        <v>2545.2000000000003</v>
      </c>
      <c r="E101" s="238">
        <f t="shared" si="3"/>
        <v>3181.5</v>
      </c>
      <c r="F101" s="238">
        <f t="shared" si="4"/>
        <v>3817.7999999999997</v>
      </c>
      <c r="G101" s="238">
        <f t="shared" si="5"/>
        <v>4454.0999999999995</v>
      </c>
      <c r="H101" s="238">
        <f t="shared" si="19"/>
        <v>5090.4000000000005</v>
      </c>
      <c r="I101" s="238">
        <f t="shared" si="6"/>
        <v>5726.7</v>
      </c>
      <c r="J101" s="238">
        <v>6363</v>
      </c>
      <c r="K101" s="238">
        <f t="shared" si="7"/>
        <v>6999.3</v>
      </c>
      <c r="L101" s="238">
        <f t="shared" si="8"/>
        <v>7635.5999999999995</v>
      </c>
      <c r="M101" s="238">
        <f t="shared" si="9"/>
        <v>8271.9</v>
      </c>
      <c r="N101" s="238">
        <f t="shared" si="10"/>
        <v>8908.1999999999989</v>
      </c>
      <c r="O101" s="238">
        <f t="shared" si="11"/>
        <v>9544.5</v>
      </c>
      <c r="P101" s="238">
        <f t="shared" si="78"/>
        <v>10180.800000000001</v>
      </c>
      <c r="Q101" s="238">
        <f t="shared" si="79"/>
        <v>10817.1</v>
      </c>
      <c r="R101" s="238">
        <f t="shared" si="80"/>
        <v>11453.4</v>
      </c>
      <c r="S101" s="238">
        <f t="shared" si="66"/>
        <v>12089.699999999999</v>
      </c>
      <c r="T101" s="238">
        <f t="shared" si="67"/>
        <v>12726</v>
      </c>
      <c r="U101" s="238">
        <f t="shared" si="68"/>
        <v>13362.300000000001</v>
      </c>
      <c r="V101" s="238">
        <f t="shared" si="69"/>
        <v>13998.6</v>
      </c>
      <c r="W101" s="238">
        <f t="shared" si="70"/>
        <v>14634.9</v>
      </c>
      <c r="X101" s="238">
        <f t="shared" si="71"/>
        <v>15271.199999999999</v>
      </c>
      <c r="Y101" s="254">
        <f t="shared" si="72"/>
        <v>15907.5</v>
      </c>
      <c r="Z101" s="254">
        <f t="shared" si="73"/>
        <v>17498.25</v>
      </c>
      <c r="AA101" s="254">
        <f t="shared" si="74"/>
        <v>19089</v>
      </c>
      <c r="AB101" s="254">
        <f t="shared" si="75"/>
        <v>20679.75</v>
      </c>
      <c r="AC101" s="254">
        <f t="shared" si="76"/>
        <v>22270.499999999996</v>
      </c>
      <c r="AD101" s="254">
        <f t="shared" si="77"/>
        <v>23861.25</v>
      </c>
      <c r="AE101" s="268" t="s">
        <v>363</v>
      </c>
      <c r="AF101" s="262" t="s">
        <v>364</v>
      </c>
    </row>
    <row r="102" spans="1:32" ht="15.75" x14ac:dyDescent="0.25">
      <c r="A102" s="555"/>
      <c r="B102" s="130" t="s">
        <v>170</v>
      </c>
      <c r="C102" s="238">
        <f t="shared" si="1"/>
        <v>1908.8999999999999</v>
      </c>
      <c r="D102" s="238">
        <f t="shared" si="2"/>
        <v>2545.2000000000003</v>
      </c>
      <c r="E102" s="238">
        <f t="shared" si="3"/>
        <v>3181.5</v>
      </c>
      <c r="F102" s="238">
        <f t="shared" si="4"/>
        <v>3817.7999999999997</v>
      </c>
      <c r="G102" s="238">
        <f t="shared" si="5"/>
        <v>4454.0999999999995</v>
      </c>
      <c r="H102" s="238">
        <f t="shared" si="19"/>
        <v>5090.4000000000005</v>
      </c>
      <c r="I102" s="238">
        <f t="shared" si="6"/>
        <v>5726.7</v>
      </c>
      <c r="J102" s="380">
        <v>6363</v>
      </c>
      <c r="K102" s="238">
        <f t="shared" si="7"/>
        <v>6999.3</v>
      </c>
      <c r="L102" s="238">
        <f t="shared" si="8"/>
        <v>7635.5999999999995</v>
      </c>
      <c r="M102" s="238">
        <f t="shared" si="9"/>
        <v>8271.9</v>
      </c>
      <c r="N102" s="238">
        <f t="shared" si="10"/>
        <v>8908.1999999999989</v>
      </c>
      <c r="O102" s="238">
        <f t="shared" si="11"/>
        <v>9544.5</v>
      </c>
      <c r="P102" s="238">
        <f t="shared" si="78"/>
        <v>10180.800000000001</v>
      </c>
      <c r="Q102" s="238">
        <f t="shared" si="79"/>
        <v>10817.1</v>
      </c>
      <c r="R102" s="238">
        <f t="shared" si="80"/>
        <v>11453.4</v>
      </c>
      <c r="S102" s="238">
        <f t="shared" si="66"/>
        <v>12089.699999999999</v>
      </c>
      <c r="T102" s="238">
        <f t="shared" si="67"/>
        <v>12726</v>
      </c>
      <c r="U102" s="238">
        <f t="shared" si="68"/>
        <v>13362.300000000001</v>
      </c>
      <c r="V102" s="238">
        <f t="shared" si="69"/>
        <v>13998.6</v>
      </c>
      <c r="W102" s="238">
        <f t="shared" si="70"/>
        <v>14634.9</v>
      </c>
      <c r="X102" s="238">
        <f t="shared" si="71"/>
        <v>15271.199999999999</v>
      </c>
      <c r="Y102" s="254">
        <f t="shared" si="72"/>
        <v>15907.5</v>
      </c>
      <c r="Z102" s="254">
        <f t="shared" si="73"/>
        <v>17498.25</v>
      </c>
      <c r="AA102" s="254">
        <f t="shared" si="74"/>
        <v>19089</v>
      </c>
      <c r="AB102" s="254">
        <f t="shared" si="75"/>
        <v>20679.75</v>
      </c>
      <c r="AC102" s="254">
        <f t="shared" si="76"/>
        <v>22270.499999999996</v>
      </c>
      <c r="AD102" s="254">
        <f t="shared" si="77"/>
        <v>23861.25</v>
      </c>
      <c r="AE102" s="268" t="s">
        <v>363</v>
      </c>
      <c r="AF102" s="262" t="s">
        <v>364</v>
      </c>
    </row>
    <row r="103" spans="1:32" ht="15.75" x14ac:dyDescent="0.25">
      <c r="A103" s="555"/>
      <c r="B103" s="130" t="s">
        <v>323</v>
      </c>
      <c r="C103" s="238">
        <f t="shared" si="1"/>
        <v>1908.8999999999999</v>
      </c>
      <c r="D103" s="238">
        <f t="shared" si="2"/>
        <v>2545.2000000000003</v>
      </c>
      <c r="E103" s="238">
        <f t="shared" si="3"/>
        <v>3181.5</v>
      </c>
      <c r="F103" s="238">
        <f t="shared" si="4"/>
        <v>3817.7999999999997</v>
      </c>
      <c r="G103" s="238">
        <f t="shared" si="5"/>
        <v>4454.0999999999995</v>
      </c>
      <c r="H103" s="238">
        <f t="shared" si="19"/>
        <v>5090.4000000000005</v>
      </c>
      <c r="I103" s="238">
        <f t="shared" si="6"/>
        <v>5726.7</v>
      </c>
      <c r="J103" s="380">
        <v>6363</v>
      </c>
      <c r="K103" s="238">
        <f t="shared" si="7"/>
        <v>6999.3</v>
      </c>
      <c r="L103" s="238">
        <f t="shared" si="8"/>
        <v>7635.5999999999995</v>
      </c>
      <c r="M103" s="238">
        <f t="shared" si="9"/>
        <v>8271.9</v>
      </c>
      <c r="N103" s="238">
        <f t="shared" si="10"/>
        <v>8908.1999999999989</v>
      </c>
      <c r="O103" s="238">
        <f t="shared" si="11"/>
        <v>9544.5</v>
      </c>
      <c r="P103" s="238">
        <f t="shared" si="78"/>
        <v>10180.800000000001</v>
      </c>
      <c r="Q103" s="238">
        <f t="shared" si="79"/>
        <v>10817.1</v>
      </c>
      <c r="R103" s="238">
        <f t="shared" si="80"/>
        <v>11453.4</v>
      </c>
      <c r="S103" s="238">
        <f t="shared" si="66"/>
        <v>12089.699999999999</v>
      </c>
      <c r="T103" s="238">
        <f t="shared" si="67"/>
        <v>12726</v>
      </c>
      <c r="U103" s="238">
        <f t="shared" si="68"/>
        <v>13362.300000000001</v>
      </c>
      <c r="V103" s="238">
        <f t="shared" si="69"/>
        <v>13998.6</v>
      </c>
      <c r="W103" s="238">
        <f t="shared" si="70"/>
        <v>14634.9</v>
      </c>
      <c r="X103" s="238">
        <f t="shared" si="71"/>
        <v>15271.199999999999</v>
      </c>
      <c r="Y103" s="254">
        <f t="shared" si="72"/>
        <v>15907.5</v>
      </c>
      <c r="Z103" s="254">
        <f t="shared" si="73"/>
        <v>17498.25</v>
      </c>
      <c r="AA103" s="254">
        <f t="shared" si="74"/>
        <v>19089</v>
      </c>
      <c r="AB103" s="254">
        <f t="shared" si="75"/>
        <v>20679.75</v>
      </c>
      <c r="AC103" s="254">
        <f t="shared" si="76"/>
        <v>22270.499999999996</v>
      </c>
      <c r="AD103" s="254">
        <f t="shared" si="77"/>
        <v>23861.25</v>
      </c>
      <c r="AE103" s="268" t="s">
        <v>352</v>
      </c>
      <c r="AF103" s="262" t="s">
        <v>353</v>
      </c>
    </row>
    <row r="104" spans="1:32" ht="15.75" x14ac:dyDescent="0.25">
      <c r="A104" s="555"/>
      <c r="B104" s="163" t="s">
        <v>349</v>
      </c>
      <c r="C104" s="238">
        <f t="shared" si="1"/>
        <v>1908.8999999999999</v>
      </c>
      <c r="D104" s="238">
        <f t="shared" si="2"/>
        <v>2545.2000000000003</v>
      </c>
      <c r="E104" s="238">
        <f t="shared" si="3"/>
        <v>3181.5</v>
      </c>
      <c r="F104" s="238">
        <f t="shared" si="4"/>
        <v>3817.7999999999997</v>
      </c>
      <c r="G104" s="238">
        <f t="shared" si="5"/>
        <v>4454.0999999999995</v>
      </c>
      <c r="H104" s="238">
        <f t="shared" ref="H104:H113" si="81">J104*0.8</f>
        <v>5090.4000000000005</v>
      </c>
      <c r="I104" s="238">
        <f t="shared" si="6"/>
        <v>5726.7</v>
      </c>
      <c r="J104" s="380">
        <v>6363</v>
      </c>
      <c r="K104" s="238">
        <f t="shared" si="7"/>
        <v>6999.3</v>
      </c>
      <c r="L104" s="238">
        <f t="shared" si="8"/>
        <v>7635.5999999999995</v>
      </c>
      <c r="M104" s="238">
        <f t="shared" si="9"/>
        <v>8271.9</v>
      </c>
      <c r="N104" s="238">
        <f t="shared" si="10"/>
        <v>8908.1999999999989</v>
      </c>
      <c r="O104" s="238">
        <f t="shared" si="11"/>
        <v>9544.5</v>
      </c>
      <c r="P104" s="238">
        <f t="shared" si="78"/>
        <v>10180.800000000001</v>
      </c>
      <c r="Q104" s="238">
        <f t="shared" si="79"/>
        <v>10817.1</v>
      </c>
      <c r="R104" s="238">
        <f t="shared" si="80"/>
        <v>11453.4</v>
      </c>
      <c r="S104" s="238">
        <f t="shared" si="66"/>
        <v>12089.699999999999</v>
      </c>
      <c r="T104" s="238">
        <f t="shared" si="67"/>
        <v>12726</v>
      </c>
      <c r="U104" s="238">
        <f t="shared" si="68"/>
        <v>13362.300000000001</v>
      </c>
      <c r="V104" s="238">
        <f t="shared" si="69"/>
        <v>13998.6</v>
      </c>
      <c r="W104" s="238">
        <f t="shared" si="70"/>
        <v>14634.9</v>
      </c>
      <c r="X104" s="238">
        <f t="shared" si="71"/>
        <v>15271.199999999999</v>
      </c>
      <c r="Y104" s="254">
        <f t="shared" si="72"/>
        <v>15907.5</v>
      </c>
      <c r="Z104" s="254">
        <f t="shared" si="73"/>
        <v>17498.25</v>
      </c>
      <c r="AA104" s="254">
        <f t="shared" si="74"/>
        <v>19089</v>
      </c>
      <c r="AB104" s="254">
        <f t="shared" si="75"/>
        <v>20679.75</v>
      </c>
      <c r="AC104" s="254">
        <f t="shared" si="76"/>
        <v>22270.499999999996</v>
      </c>
      <c r="AD104" s="254">
        <f t="shared" si="77"/>
        <v>23861.25</v>
      </c>
      <c r="AE104" s="268" t="s">
        <v>366</v>
      </c>
      <c r="AF104" s="262" t="s">
        <v>367</v>
      </c>
    </row>
    <row r="105" spans="1:32" ht="15.75" x14ac:dyDescent="0.25">
      <c r="A105" s="555"/>
      <c r="B105" s="130" t="s">
        <v>191</v>
      </c>
      <c r="C105" s="238">
        <f t="shared" si="1"/>
        <v>1908.8999999999999</v>
      </c>
      <c r="D105" s="238">
        <f t="shared" si="2"/>
        <v>2545.2000000000003</v>
      </c>
      <c r="E105" s="238">
        <f t="shared" si="3"/>
        <v>3181.5</v>
      </c>
      <c r="F105" s="238">
        <f t="shared" si="4"/>
        <v>3817.7999999999997</v>
      </c>
      <c r="G105" s="238">
        <f t="shared" si="5"/>
        <v>4454.0999999999995</v>
      </c>
      <c r="H105" s="238">
        <f t="shared" si="81"/>
        <v>5090.4000000000005</v>
      </c>
      <c r="I105" s="238">
        <f t="shared" si="6"/>
        <v>5726.7</v>
      </c>
      <c r="J105" s="380">
        <v>6363</v>
      </c>
      <c r="K105" s="238">
        <f t="shared" si="7"/>
        <v>6999.3</v>
      </c>
      <c r="L105" s="238">
        <f t="shared" si="8"/>
        <v>7635.5999999999995</v>
      </c>
      <c r="M105" s="238">
        <f t="shared" si="9"/>
        <v>8271.9</v>
      </c>
      <c r="N105" s="238">
        <f t="shared" si="10"/>
        <v>8908.1999999999989</v>
      </c>
      <c r="O105" s="238">
        <f t="shared" si="11"/>
        <v>9544.5</v>
      </c>
      <c r="P105" s="238">
        <f t="shared" si="78"/>
        <v>10180.800000000001</v>
      </c>
      <c r="Q105" s="238">
        <f t="shared" si="79"/>
        <v>10817.1</v>
      </c>
      <c r="R105" s="238">
        <f t="shared" si="80"/>
        <v>11453.4</v>
      </c>
      <c r="S105" s="238">
        <f t="shared" si="66"/>
        <v>12089.699999999999</v>
      </c>
      <c r="T105" s="238">
        <f t="shared" si="67"/>
        <v>12726</v>
      </c>
      <c r="U105" s="238">
        <f t="shared" si="68"/>
        <v>13362.300000000001</v>
      </c>
      <c r="V105" s="238">
        <f t="shared" si="69"/>
        <v>13998.6</v>
      </c>
      <c r="W105" s="238">
        <f t="shared" si="70"/>
        <v>14634.9</v>
      </c>
      <c r="X105" s="238">
        <f t="shared" si="71"/>
        <v>15271.199999999999</v>
      </c>
      <c r="Y105" s="254">
        <f t="shared" si="72"/>
        <v>15907.5</v>
      </c>
      <c r="Z105" s="254">
        <f t="shared" si="73"/>
        <v>17498.25</v>
      </c>
      <c r="AA105" s="254">
        <f t="shared" si="74"/>
        <v>19089</v>
      </c>
      <c r="AB105" s="254">
        <f t="shared" si="75"/>
        <v>20679.75</v>
      </c>
      <c r="AC105" s="254">
        <f t="shared" si="76"/>
        <v>22270.499999999996</v>
      </c>
      <c r="AD105" s="254">
        <f t="shared" si="77"/>
        <v>23861.25</v>
      </c>
      <c r="AE105" s="268" t="s">
        <v>352</v>
      </c>
      <c r="AF105" s="262" t="s">
        <v>353</v>
      </c>
    </row>
    <row r="106" spans="1:32" ht="32.25" thickBot="1" x14ac:dyDescent="0.3">
      <c r="A106" s="556"/>
      <c r="B106" s="137" t="s">
        <v>399</v>
      </c>
      <c r="C106" s="255">
        <f t="shared" si="1"/>
        <v>1536.6</v>
      </c>
      <c r="D106" s="255">
        <f t="shared" si="2"/>
        <v>2048.8000000000002</v>
      </c>
      <c r="E106" s="255">
        <f t="shared" si="3"/>
        <v>2561</v>
      </c>
      <c r="F106" s="255">
        <f t="shared" si="4"/>
        <v>3073.2</v>
      </c>
      <c r="G106" s="255">
        <f t="shared" si="5"/>
        <v>3585.3999999999996</v>
      </c>
      <c r="H106" s="255">
        <f t="shared" si="81"/>
        <v>4097.6000000000004</v>
      </c>
      <c r="I106" s="255">
        <f t="shared" si="6"/>
        <v>4609.8</v>
      </c>
      <c r="J106" s="255">
        <v>5122</v>
      </c>
      <c r="K106" s="255">
        <f t="shared" si="7"/>
        <v>5634.2000000000007</v>
      </c>
      <c r="L106" s="255">
        <f t="shared" si="8"/>
        <v>6146.4</v>
      </c>
      <c r="M106" s="255">
        <f t="shared" si="9"/>
        <v>6658.6</v>
      </c>
      <c r="N106" s="255">
        <f t="shared" si="10"/>
        <v>7170.7999999999993</v>
      </c>
      <c r="O106" s="255">
        <f t="shared" si="11"/>
        <v>7683</v>
      </c>
      <c r="P106" s="255">
        <f t="shared" si="63"/>
        <v>8195.2000000000007</v>
      </c>
      <c r="Q106" s="255">
        <f t="shared" si="64"/>
        <v>8707.4</v>
      </c>
      <c r="R106" s="255">
        <f t="shared" si="65"/>
        <v>9219.6</v>
      </c>
      <c r="S106" s="255">
        <f t="shared" si="66"/>
        <v>9731.7999999999993</v>
      </c>
      <c r="T106" s="255">
        <f t="shared" si="67"/>
        <v>10244</v>
      </c>
      <c r="U106" s="255">
        <f t="shared" si="68"/>
        <v>10756.2</v>
      </c>
      <c r="V106" s="255">
        <f t="shared" si="69"/>
        <v>11268.400000000001</v>
      </c>
      <c r="W106" s="255">
        <f t="shared" si="70"/>
        <v>11780.599999999999</v>
      </c>
      <c r="X106" s="255">
        <f t="shared" si="71"/>
        <v>12292.8</v>
      </c>
      <c r="Y106" s="134">
        <f t="shared" si="72"/>
        <v>12805</v>
      </c>
      <c r="Z106" s="134">
        <f t="shared" si="73"/>
        <v>14085.500000000002</v>
      </c>
      <c r="AA106" s="134">
        <f t="shared" si="74"/>
        <v>15366</v>
      </c>
      <c r="AB106" s="134">
        <f t="shared" si="75"/>
        <v>16646.5</v>
      </c>
      <c r="AC106" s="134">
        <f t="shared" si="76"/>
        <v>17927</v>
      </c>
      <c r="AD106" s="134">
        <f t="shared" si="77"/>
        <v>19207.5</v>
      </c>
      <c r="AE106" s="269" t="s">
        <v>80</v>
      </c>
      <c r="AF106" s="263" t="s">
        <v>353</v>
      </c>
    </row>
    <row r="107" spans="1:32" ht="31.5" x14ac:dyDescent="0.25">
      <c r="A107" s="649">
        <v>7</v>
      </c>
      <c r="B107" s="159" t="s">
        <v>192</v>
      </c>
      <c r="C107" s="126">
        <f t="shared" si="1"/>
        <v>1758.3</v>
      </c>
      <c r="D107" s="126">
        <f t="shared" si="2"/>
        <v>2344.4</v>
      </c>
      <c r="E107" s="126">
        <f t="shared" si="3"/>
        <v>2930.5</v>
      </c>
      <c r="F107" s="126">
        <f t="shared" si="4"/>
        <v>3516.6</v>
      </c>
      <c r="G107" s="126">
        <f t="shared" si="5"/>
        <v>4102.7</v>
      </c>
      <c r="H107" s="126">
        <f t="shared" si="81"/>
        <v>4688.8</v>
      </c>
      <c r="I107" s="126">
        <f t="shared" si="6"/>
        <v>5274.9000000000005</v>
      </c>
      <c r="J107" s="126">
        <v>5861</v>
      </c>
      <c r="K107" s="126">
        <f t="shared" si="7"/>
        <v>6447.1</v>
      </c>
      <c r="L107" s="126">
        <f t="shared" si="8"/>
        <v>7033.2</v>
      </c>
      <c r="M107" s="126">
        <f t="shared" si="9"/>
        <v>7619.3</v>
      </c>
      <c r="N107" s="126">
        <f t="shared" si="10"/>
        <v>8205.4</v>
      </c>
      <c r="O107" s="126">
        <f t="shared" si="11"/>
        <v>8791.5</v>
      </c>
      <c r="P107" s="126">
        <f t="shared" si="63"/>
        <v>9377.6</v>
      </c>
      <c r="Q107" s="126">
        <f t="shared" si="64"/>
        <v>9963.6999999999989</v>
      </c>
      <c r="R107" s="126">
        <f t="shared" si="65"/>
        <v>10549.800000000001</v>
      </c>
      <c r="S107" s="126">
        <f t="shared" si="66"/>
        <v>11135.9</v>
      </c>
      <c r="T107" s="126">
        <f t="shared" si="67"/>
        <v>11722</v>
      </c>
      <c r="U107" s="126">
        <f t="shared" si="68"/>
        <v>12308.1</v>
      </c>
      <c r="V107" s="126">
        <f t="shared" si="69"/>
        <v>12894.2</v>
      </c>
      <c r="W107" s="126">
        <f>J107*2.3</f>
        <v>13480.3</v>
      </c>
      <c r="X107" s="126">
        <f t="shared" si="71"/>
        <v>14066.4</v>
      </c>
      <c r="Y107" s="127">
        <f t="shared" si="72"/>
        <v>14652.5</v>
      </c>
      <c r="Z107" s="127">
        <f t="shared" si="73"/>
        <v>16117.75</v>
      </c>
      <c r="AA107" s="127">
        <f t="shared" si="74"/>
        <v>17583</v>
      </c>
      <c r="AB107" s="127">
        <f t="shared" si="75"/>
        <v>19048.25</v>
      </c>
      <c r="AC107" s="127">
        <f t="shared" si="76"/>
        <v>20513.5</v>
      </c>
      <c r="AD107" s="127">
        <f t="shared" si="77"/>
        <v>21978.75</v>
      </c>
      <c r="AE107" s="267" t="s">
        <v>298</v>
      </c>
      <c r="AF107" s="261" t="s">
        <v>356</v>
      </c>
    </row>
    <row r="108" spans="1:32" ht="31.5" x14ac:dyDescent="0.25">
      <c r="A108" s="568"/>
      <c r="B108" s="163" t="s">
        <v>193</v>
      </c>
      <c r="C108" s="238">
        <f t="shared" si="1"/>
        <v>1758.3</v>
      </c>
      <c r="D108" s="238">
        <f t="shared" si="2"/>
        <v>2344.4</v>
      </c>
      <c r="E108" s="238">
        <f t="shared" si="3"/>
        <v>2930.5</v>
      </c>
      <c r="F108" s="238">
        <f t="shared" si="4"/>
        <v>3516.6</v>
      </c>
      <c r="G108" s="238">
        <f t="shared" si="5"/>
        <v>4102.7</v>
      </c>
      <c r="H108" s="238">
        <f t="shared" si="81"/>
        <v>4688.8</v>
      </c>
      <c r="I108" s="238">
        <f t="shared" si="6"/>
        <v>5274.9000000000005</v>
      </c>
      <c r="J108" s="238">
        <v>5861</v>
      </c>
      <c r="K108" s="238">
        <f t="shared" si="7"/>
        <v>6447.1</v>
      </c>
      <c r="L108" s="238">
        <f t="shared" si="8"/>
        <v>7033.2</v>
      </c>
      <c r="M108" s="238">
        <f t="shared" si="9"/>
        <v>7619.3</v>
      </c>
      <c r="N108" s="238">
        <f t="shared" si="10"/>
        <v>8205.4</v>
      </c>
      <c r="O108" s="238">
        <f t="shared" si="11"/>
        <v>8791.5</v>
      </c>
      <c r="P108" s="238">
        <f t="shared" si="63"/>
        <v>9377.6</v>
      </c>
      <c r="Q108" s="238">
        <f t="shared" si="64"/>
        <v>9963.6999999999989</v>
      </c>
      <c r="R108" s="238">
        <f t="shared" si="65"/>
        <v>10549.800000000001</v>
      </c>
      <c r="S108" s="238">
        <f t="shared" si="66"/>
        <v>11135.9</v>
      </c>
      <c r="T108" s="238">
        <f t="shared" si="67"/>
        <v>11722</v>
      </c>
      <c r="U108" s="238">
        <f t="shared" si="68"/>
        <v>12308.1</v>
      </c>
      <c r="V108" s="238">
        <f t="shared" si="69"/>
        <v>12894.2</v>
      </c>
      <c r="W108" s="238">
        <f t="shared" si="70"/>
        <v>13480.3</v>
      </c>
      <c r="X108" s="238">
        <f t="shared" si="71"/>
        <v>14066.4</v>
      </c>
      <c r="Y108" s="254">
        <f t="shared" si="72"/>
        <v>14652.5</v>
      </c>
      <c r="Z108" s="254">
        <f t="shared" si="73"/>
        <v>16117.75</v>
      </c>
      <c r="AA108" s="254">
        <f t="shared" si="74"/>
        <v>17583</v>
      </c>
      <c r="AB108" s="254">
        <f t="shared" si="75"/>
        <v>19048.25</v>
      </c>
      <c r="AC108" s="254">
        <f t="shared" si="76"/>
        <v>20513.5</v>
      </c>
      <c r="AD108" s="254">
        <f t="shared" si="77"/>
        <v>21978.75</v>
      </c>
      <c r="AE108" s="268" t="s">
        <v>298</v>
      </c>
      <c r="AF108" s="262" t="s">
        <v>374</v>
      </c>
    </row>
    <row r="109" spans="1:32" ht="15.75" x14ac:dyDescent="0.25">
      <c r="A109" s="568"/>
      <c r="B109" s="163" t="s">
        <v>174</v>
      </c>
      <c r="C109" s="238">
        <f t="shared" si="1"/>
        <v>2185.7999999999997</v>
      </c>
      <c r="D109" s="238">
        <f t="shared" si="2"/>
        <v>2914.4</v>
      </c>
      <c r="E109" s="238">
        <f t="shared" si="3"/>
        <v>3643</v>
      </c>
      <c r="F109" s="238">
        <f t="shared" si="4"/>
        <v>4371.5999999999995</v>
      </c>
      <c r="G109" s="238">
        <f t="shared" si="5"/>
        <v>5100.2</v>
      </c>
      <c r="H109" s="238">
        <f t="shared" si="81"/>
        <v>5828.8</v>
      </c>
      <c r="I109" s="238">
        <f t="shared" si="6"/>
        <v>6557.4000000000005</v>
      </c>
      <c r="J109" s="238">
        <v>7286</v>
      </c>
      <c r="K109" s="238">
        <f t="shared" si="7"/>
        <v>8014.6</v>
      </c>
      <c r="L109" s="238">
        <f t="shared" si="8"/>
        <v>8743.1999999999989</v>
      </c>
      <c r="M109" s="238">
        <f t="shared" si="9"/>
        <v>9471.8000000000011</v>
      </c>
      <c r="N109" s="238">
        <f t="shared" si="10"/>
        <v>10200.4</v>
      </c>
      <c r="O109" s="238">
        <f t="shared" si="11"/>
        <v>10929</v>
      </c>
      <c r="P109" s="238">
        <f t="shared" si="63"/>
        <v>11657.6</v>
      </c>
      <c r="Q109" s="238">
        <f t="shared" si="64"/>
        <v>12386.199999999999</v>
      </c>
      <c r="R109" s="238">
        <f t="shared" si="65"/>
        <v>13114.800000000001</v>
      </c>
      <c r="S109" s="238">
        <f t="shared" si="66"/>
        <v>13843.4</v>
      </c>
      <c r="T109" s="238">
        <f t="shared" si="67"/>
        <v>14572</v>
      </c>
      <c r="U109" s="238">
        <f t="shared" si="68"/>
        <v>15300.6</v>
      </c>
      <c r="V109" s="238">
        <f t="shared" si="69"/>
        <v>16029.2</v>
      </c>
      <c r="W109" s="238">
        <f t="shared" si="70"/>
        <v>16757.8</v>
      </c>
      <c r="X109" s="238">
        <f t="shared" si="71"/>
        <v>17486.399999999998</v>
      </c>
      <c r="Y109" s="254">
        <f t="shared" si="72"/>
        <v>18215</v>
      </c>
      <c r="Z109" s="254">
        <f t="shared" si="73"/>
        <v>20036.5</v>
      </c>
      <c r="AA109" s="254">
        <f t="shared" si="74"/>
        <v>21857.999999999996</v>
      </c>
      <c r="AB109" s="254">
        <f t="shared" si="75"/>
        <v>23679.500000000004</v>
      </c>
      <c r="AC109" s="254">
        <f t="shared" si="76"/>
        <v>25501</v>
      </c>
      <c r="AD109" s="254">
        <f t="shared" si="77"/>
        <v>27322.5</v>
      </c>
      <c r="AE109" s="268" t="s">
        <v>355</v>
      </c>
      <c r="AF109" s="262" t="s">
        <v>356</v>
      </c>
    </row>
    <row r="110" spans="1:32" ht="31.5" x14ac:dyDescent="0.25">
      <c r="A110" s="568"/>
      <c r="B110" s="163" t="s">
        <v>350</v>
      </c>
      <c r="C110" s="238">
        <f t="shared" si="1"/>
        <v>1758.3</v>
      </c>
      <c r="D110" s="238">
        <f t="shared" si="2"/>
        <v>2344.4</v>
      </c>
      <c r="E110" s="238">
        <f t="shared" si="3"/>
        <v>2930.5</v>
      </c>
      <c r="F110" s="238">
        <f t="shared" si="4"/>
        <v>3516.6</v>
      </c>
      <c r="G110" s="238">
        <f t="shared" si="5"/>
        <v>4102.7</v>
      </c>
      <c r="H110" s="238">
        <f t="shared" si="81"/>
        <v>4688.8</v>
      </c>
      <c r="I110" s="238">
        <f t="shared" si="6"/>
        <v>5274.9000000000005</v>
      </c>
      <c r="J110" s="238">
        <v>5861</v>
      </c>
      <c r="K110" s="238">
        <f t="shared" si="7"/>
        <v>6447.1</v>
      </c>
      <c r="L110" s="238">
        <f t="shared" si="8"/>
        <v>7033.2</v>
      </c>
      <c r="M110" s="238">
        <f t="shared" si="9"/>
        <v>7619.3</v>
      </c>
      <c r="N110" s="238">
        <f t="shared" si="10"/>
        <v>8205.4</v>
      </c>
      <c r="O110" s="238">
        <f t="shared" si="11"/>
        <v>8791.5</v>
      </c>
      <c r="P110" s="238">
        <f t="shared" si="63"/>
        <v>9377.6</v>
      </c>
      <c r="Q110" s="238">
        <f t="shared" si="64"/>
        <v>9963.6999999999989</v>
      </c>
      <c r="R110" s="238">
        <f t="shared" si="65"/>
        <v>10549.800000000001</v>
      </c>
      <c r="S110" s="238">
        <f t="shared" si="66"/>
        <v>11135.9</v>
      </c>
      <c r="T110" s="238">
        <f t="shared" si="67"/>
        <v>11722</v>
      </c>
      <c r="U110" s="238">
        <f t="shared" si="68"/>
        <v>12308.1</v>
      </c>
      <c r="V110" s="238">
        <f t="shared" si="69"/>
        <v>12894.2</v>
      </c>
      <c r="W110" s="238">
        <f>J110*2.3</f>
        <v>13480.3</v>
      </c>
      <c r="X110" s="238">
        <f t="shared" si="71"/>
        <v>14066.4</v>
      </c>
      <c r="Y110" s="254">
        <f t="shared" si="72"/>
        <v>14652.5</v>
      </c>
      <c r="Z110" s="254">
        <f t="shared" si="73"/>
        <v>16117.75</v>
      </c>
      <c r="AA110" s="254">
        <f t="shared" si="74"/>
        <v>17583</v>
      </c>
      <c r="AB110" s="254">
        <f t="shared" si="75"/>
        <v>19048.25</v>
      </c>
      <c r="AC110" s="254">
        <f t="shared" si="76"/>
        <v>20513.5</v>
      </c>
      <c r="AD110" s="254">
        <f t="shared" si="77"/>
        <v>21978.75</v>
      </c>
      <c r="AE110" s="268" t="s">
        <v>80</v>
      </c>
      <c r="AF110" s="262" t="s">
        <v>367</v>
      </c>
    </row>
    <row r="111" spans="1:32" ht="32.25" thickBot="1" x14ac:dyDescent="0.3">
      <c r="A111" s="650"/>
      <c r="B111" s="165" t="s">
        <v>351</v>
      </c>
      <c r="C111" s="255">
        <f t="shared" si="1"/>
        <v>1758.3</v>
      </c>
      <c r="D111" s="255">
        <f t="shared" si="2"/>
        <v>2344.4</v>
      </c>
      <c r="E111" s="255">
        <f t="shared" si="3"/>
        <v>2930.5</v>
      </c>
      <c r="F111" s="255">
        <f t="shared" si="4"/>
        <v>3516.6</v>
      </c>
      <c r="G111" s="255">
        <f t="shared" si="5"/>
        <v>4102.7</v>
      </c>
      <c r="H111" s="255">
        <f t="shared" si="81"/>
        <v>4688.8</v>
      </c>
      <c r="I111" s="255">
        <f t="shared" si="6"/>
        <v>5274.9000000000005</v>
      </c>
      <c r="J111" s="255">
        <v>5861</v>
      </c>
      <c r="K111" s="255">
        <f t="shared" si="7"/>
        <v>6447.1</v>
      </c>
      <c r="L111" s="255">
        <f t="shared" si="8"/>
        <v>7033.2</v>
      </c>
      <c r="M111" s="255">
        <f t="shared" si="9"/>
        <v>7619.3</v>
      </c>
      <c r="N111" s="255">
        <f t="shared" si="10"/>
        <v>8205.4</v>
      </c>
      <c r="O111" s="255">
        <f t="shared" si="11"/>
        <v>8791.5</v>
      </c>
      <c r="P111" s="255">
        <f t="shared" si="63"/>
        <v>9377.6</v>
      </c>
      <c r="Q111" s="255">
        <f t="shared" si="64"/>
        <v>9963.6999999999989</v>
      </c>
      <c r="R111" s="255">
        <f t="shared" si="65"/>
        <v>10549.800000000001</v>
      </c>
      <c r="S111" s="255">
        <f t="shared" si="66"/>
        <v>11135.9</v>
      </c>
      <c r="T111" s="255">
        <f t="shared" si="67"/>
        <v>11722</v>
      </c>
      <c r="U111" s="255">
        <f t="shared" si="68"/>
        <v>12308.1</v>
      </c>
      <c r="V111" s="255">
        <f t="shared" si="69"/>
        <v>12894.2</v>
      </c>
      <c r="W111" s="255">
        <f t="shared" si="70"/>
        <v>13480.3</v>
      </c>
      <c r="X111" s="255">
        <f>J111*2.4</f>
        <v>14066.4</v>
      </c>
      <c r="Y111" s="134">
        <f t="shared" si="72"/>
        <v>14652.5</v>
      </c>
      <c r="Z111" s="134">
        <f t="shared" si="73"/>
        <v>16117.75</v>
      </c>
      <c r="AA111" s="134">
        <f t="shared" si="74"/>
        <v>17583</v>
      </c>
      <c r="AB111" s="134">
        <f t="shared" si="75"/>
        <v>19048.25</v>
      </c>
      <c r="AC111" s="134">
        <f t="shared" si="76"/>
        <v>20513.5</v>
      </c>
      <c r="AD111" s="134">
        <f t="shared" si="77"/>
        <v>21978.75</v>
      </c>
      <c r="AE111" s="269" t="s">
        <v>298</v>
      </c>
      <c r="AF111" s="263" t="s">
        <v>367</v>
      </c>
    </row>
    <row r="112" spans="1:32" ht="31.5" x14ac:dyDescent="0.25">
      <c r="A112" s="554">
        <v>8</v>
      </c>
      <c r="B112" s="159" t="s">
        <v>195</v>
      </c>
      <c r="C112" s="126">
        <f t="shared" si="1"/>
        <v>2160.9</v>
      </c>
      <c r="D112" s="126">
        <f t="shared" si="2"/>
        <v>2881.2000000000003</v>
      </c>
      <c r="E112" s="126">
        <f t="shared" si="3"/>
        <v>3601.5</v>
      </c>
      <c r="F112" s="126">
        <f t="shared" si="4"/>
        <v>4321.8</v>
      </c>
      <c r="G112" s="126">
        <f t="shared" si="5"/>
        <v>5042.0999999999995</v>
      </c>
      <c r="H112" s="126">
        <f t="shared" si="81"/>
        <v>5762.4000000000005</v>
      </c>
      <c r="I112" s="126">
        <f t="shared" si="6"/>
        <v>6482.7</v>
      </c>
      <c r="J112" s="126">
        <v>7203</v>
      </c>
      <c r="K112" s="126">
        <f t="shared" si="7"/>
        <v>7923.3000000000011</v>
      </c>
      <c r="L112" s="126">
        <f t="shared" si="8"/>
        <v>8643.6</v>
      </c>
      <c r="M112" s="126">
        <f t="shared" si="9"/>
        <v>9363.9</v>
      </c>
      <c r="N112" s="126">
        <f t="shared" si="10"/>
        <v>10084.199999999999</v>
      </c>
      <c r="O112" s="126">
        <f t="shared" si="11"/>
        <v>10804.5</v>
      </c>
      <c r="P112" s="126">
        <f t="shared" si="63"/>
        <v>11524.800000000001</v>
      </c>
      <c r="Q112" s="126">
        <f t="shared" si="64"/>
        <v>12245.1</v>
      </c>
      <c r="R112" s="126">
        <f t="shared" si="65"/>
        <v>12965.4</v>
      </c>
      <c r="S112" s="126">
        <f t="shared" si="66"/>
        <v>13685.699999999999</v>
      </c>
      <c r="T112" s="126">
        <f t="shared" si="67"/>
        <v>14406</v>
      </c>
      <c r="U112" s="126">
        <f t="shared" si="68"/>
        <v>15126.300000000001</v>
      </c>
      <c r="V112" s="126">
        <f t="shared" si="69"/>
        <v>15846.600000000002</v>
      </c>
      <c r="W112" s="126">
        <f t="shared" si="70"/>
        <v>16566.899999999998</v>
      </c>
      <c r="X112" s="126">
        <f>J112*2.4</f>
        <v>17287.2</v>
      </c>
      <c r="Y112" s="127">
        <f t="shared" si="72"/>
        <v>18007.5</v>
      </c>
      <c r="Z112" s="127">
        <f t="shared" si="73"/>
        <v>19808.250000000004</v>
      </c>
      <c r="AA112" s="127">
        <f t="shared" si="74"/>
        <v>21609</v>
      </c>
      <c r="AB112" s="127">
        <f t="shared" si="75"/>
        <v>23409.75</v>
      </c>
      <c r="AC112" s="127">
        <f t="shared" si="76"/>
        <v>25210.499999999996</v>
      </c>
      <c r="AD112" s="127">
        <f t="shared" si="77"/>
        <v>27011.25</v>
      </c>
      <c r="AE112" s="267" t="s">
        <v>298</v>
      </c>
      <c r="AF112" s="261" t="s">
        <v>356</v>
      </c>
    </row>
    <row r="113" spans="1:32" ht="32.25" thickBot="1" x14ac:dyDescent="0.3">
      <c r="A113" s="556"/>
      <c r="B113" s="165" t="s">
        <v>327</v>
      </c>
      <c r="C113" s="255">
        <f t="shared" si="1"/>
        <v>2160.9</v>
      </c>
      <c r="D113" s="255">
        <f t="shared" si="2"/>
        <v>2881.2000000000003</v>
      </c>
      <c r="E113" s="255">
        <f t="shared" si="3"/>
        <v>3601.5</v>
      </c>
      <c r="F113" s="255">
        <f t="shared" si="4"/>
        <v>4321.8</v>
      </c>
      <c r="G113" s="255">
        <f t="shared" si="5"/>
        <v>5042.0999999999995</v>
      </c>
      <c r="H113" s="255">
        <f t="shared" si="81"/>
        <v>5762.4000000000005</v>
      </c>
      <c r="I113" s="255">
        <f t="shared" si="6"/>
        <v>6482.7</v>
      </c>
      <c r="J113" s="255">
        <v>7203</v>
      </c>
      <c r="K113" s="255">
        <f t="shared" si="7"/>
        <v>7923.3000000000011</v>
      </c>
      <c r="L113" s="255">
        <f t="shared" si="8"/>
        <v>8643.6</v>
      </c>
      <c r="M113" s="255">
        <f t="shared" si="9"/>
        <v>9363.9</v>
      </c>
      <c r="N113" s="255">
        <f t="shared" si="10"/>
        <v>10084.199999999999</v>
      </c>
      <c r="O113" s="255">
        <f t="shared" si="11"/>
        <v>10804.5</v>
      </c>
      <c r="P113" s="255">
        <f t="shared" si="63"/>
        <v>11524.800000000001</v>
      </c>
      <c r="Q113" s="255">
        <f t="shared" si="64"/>
        <v>12245.1</v>
      </c>
      <c r="R113" s="255">
        <f t="shared" si="65"/>
        <v>12965.4</v>
      </c>
      <c r="S113" s="255">
        <f t="shared" si="66"/>
        <v>13685.699999999999</v>
      </c>
      <c r="T113" s="255">
        <f t="shared" si="67"/>
        <v>14406</v>
      </c>
      <c r="U113" s="255">
        <f t="shared" si="68"/>
        <v>15126.300000000001</v>
      </c>
      <c r="V113" s="255">
        <f t="shared" si="69"/>
        <v>15846.600000000002</v>
      </c>
      <c r="W113" s="255">
        <f t="shared" si="70"/>
        <v>16566.899999999998</v>
      </c>
      <c r="X113" s="255">
        <f t="shared" si="71"/>
        <v>17287.2</v>
      </c>
      <c r="Y113" s="134">
        <f>J113*2.5</f>
        <v>18007.5</v>
      </c>
      <c r="Z113" s="134">
        <f t="shared" si="73"/>
        <v>19808.250000000004</v>
      </c>
      <c r="AA113" s="134">
        <f t="shared" si="74"/>
        <v>21609</v>
      </c>
      <c r="AB113" s="134">
        <f t="shared" si="75"/>
        <v>23409.75</v>
      </c>
      <c r="AC113" s="134">
        <f t="shared" si="76"/>
        <v>25210.499999999996</v>
      </c>
      <c r="AD113" s="134">
        <f t="shared" si="77"/>
        <v>27011.25</v>
      </c>
      <c r="AE113" s="269" t="s">
        <v>80</v>
      </c>
      <c r="AF113" s="263" t="s">
        <v>367</v>
      </c>
    </row>
    <row r="114" spans="1:32" ht="15.75" x14ac:dyDescent="0.25">
      <c r="A114" s="367"/>
      <c r="B114" s="376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  <c r="AA114" s="367"/>
      <c r="AB114" s="367"/>
      <c r="AC114" s="367"/>
      <c r="AD114" s="367"/>
      <c r="AE114" s="377"/>
      <c r="AF114" s="377"/>
    </row>
    <row r="115" spans="1:32" x14ac:dyDescent="0.25">
      <c r="A115" s="367"/>
      <c r="B115" s="30" t="s">
        <v>437</v>
      </c>
      <c r="C115" s="41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  <c r="AA115" s="367"/>
      <c r="AB115" s="367"/>
      <c r="AC115" s="367"/>
      <c r="AD115" s="367"/>
      <c r="AE115" s="377"/>
      <c r="AF115" s="377"/>
    </row>
    <row r="116" spans="1:32" ht="15.75" thickBot="1" x14ac:dyDescent="0.3">
      <c r="B116" s="30" t="s">
        <v>438</v>
      </c>
      <c r="C116" s="41"/>
    </row>
    <row r="117" spans="1:32" ht="21" x14ac:dyDescent="0.25">
      <c r="B117" s="351" t="s">
        <v>394</v>
      </c>
      <c r="C117" s="352"/>
      <c r="D117" s="353"/>
      <c r="E117" s="353"/>
      <c r="F117" s="353"/>
      <c r="G117" s="353"/>
      <c r="H117" s="353"/>
      <c r="I117" s="336"/>
      <c r="J117" s="336"/>
      <c r="K117" s="292"/>
      <c r="L117" s="336"/>
      <c r="M117" s="336"/>
      <c r="N117" s="336"/>
      <c r="O117" s="336"/>
      <c r="P117" s="336"/>
      <c r="Q117" s="337"/>
    </row>
    <row r="118" spans="1:32" ht="18.75" x14ac:dyDescent="0.3">
      <c r="B118" s="348" t="s">
        <v>391</v>
      </c>
      <c r="C118" s="349"/>
      <c r="D118" s="350"/>
      <c r="E118" s="350"/>
      <c r="F118" s="350"/>
      <c r="G118" s="350"/>
      <c r="H118" s="240"/>
      <c r="I118" s="350" t="s">
        <v>393</v>
      </c>
      <c r="J118" s="354"/>
      <c r="K118" s="354"/>
      <c r="L118" s="354"/>
      <c r="M118" s="354"/>
      <c r="N118" s="354"/>
      <c r="O118" s="354"/>
      <c r="P118" s="240"/>
      <c r="Q118" s="355"/>
    </row>
    <row r="119" spans="1:32" ht="15.75" thickBot="1" x14ac:dyDescent="0.3">
      <c r="B119" s="356" t="s">
        <v>392</v>
      </c>
      <c r="C119" s="357"/>
      <c r="D119" s="358"/>
      <c r="E119" s="358"/>
      <c r="F119" s="358"/>
      <c r="G119" s="358"/>
      <c r="H119" s="358"/>
      <c r="I119" s="359"/>
      <c r="J119" s="359"/>
      <c r="K119" s="359"/>
      <c r="L119" s="359"/>
      <c r="M119" s="359"/>
      <c r="N119" s="359"/>
      <c r="O119" s="359"/>
      <c r="P119" s="359"/>
      <c r="Q119" s="360"/>
    </row>
    <row r="121" spans="1:32" ht="15.75" x14ac:dyDescent="0.25">
      <c r="A121" s="12"/>
      <c r="B121" s="12"/>
      <c r="C121" s="62" t="s">
        <v>104</v>
      </c>
      <c r="D121" s="662" t="s">
        <v>105</v>
      </c>
      <c r="E121" s="663"/>
      <c r="F121" s="664"/>
      <c r="G121" s="607" t="s">
        <v>106</v>
      </c>
      <c r="H121" s="607"/>
      <c r="I121" s="607"/>
      <c r="J121" s="607"/>
      <c r="K121" s="606" t="s">
        <v>107</v>
      </c>
      <c r="L121" s="606"/>
      <c r="M121" s="606"/>
      <c r="N121" s="606"/>
      <c r="O121" s="597" t="s">
        <v>134</v>
      </c>
      <c r="P121" s="598"/>
      <c r="Q121" s="598"/>
      <c r="R121" s="599"/>
    </row>
    <row r="122" spans="1:32" ht="18.75" x14ac:dyDescent="0.3">
      <c r="A122" s="59"/>
      <c r="C122" s="62" t="s">
        <v>122</v>
      </c>
      <c r="D122" s="662" t="s">
        <v>116</v>
      </c>
      <c r="E122" s="663"/>
      <c r="F122" s="664"/>
      <c r="G122" s="607" t="s">
        <v>117</v>
      </c>
      <c r="H122" s="607"/>
      <c r="I122" s="607"/>
      <c r="J122" s="607"/>
      <c r="K122" s="607" t="s">
        <v>117</v>
      </c>
      <c r="L122" s="607"/>
      <c r="M122" s="607"/>
      <c r="N122" s="607"/>
      <c r="O122" s="600">
        <v>270</v>
      </c>
      <c r="P122" s="601"/>
      <c r="Q122" s="601"/>
      <c r="R122" s="602"/>
    </row>
    <row r="124" spans="1:32" ht="21" x14ac:dyDescent="0.35">
      <c r="A124" s="63" t="s">
        <v>16</v>
      </c>
    </row>
  </sheetData>
  <mergeCells count="60">
    <mergeCell ref="AE77:AE78"/>
    <mergeCell ref="AF77:AF78"/>
    <mergeCell ref="R77:R78"/>
    <mergeCell ref="S77:S78"/>
    <mergeCell ref="T77:T78"/>
    <mergeCell ref="U77:U78"/>
    <mergeCell ref="V77:V78"/>
    <mergeCell ref="Z77:Z78"/>
    <mergeCell ref="AA77:AA78"/>
    <mergeCell ref="AB77:AB78"/>
    <mergeCell ref="AC77:AC78"/>
    <mergeCell ref="AD77:AD78"/>
    <mergeCell ref="W77:W78"/>
    <mergeCell ref="X77:X78"/>
    <mergeCell ref="Y77:Y78"/>
    <mergeCell ref="A33:A67"/>
    <mergeCell ref="A68:A80"/>
    <mergeCell ref="B77:B78"/>
    <mergeCell ref="C77:C78"/>
    <mergeCell ref="D77:D78"/>
    <mergeCell ref="AE4:AF4"/>
    <mergeCell ref="A16:A32"/>
    <mergeCell ref="B29:B30"/>
    <mergeCell ref="AE29:AE30"/>
    <mergeCell ref="AF29:AF30"/>
    <mergeCell ref="A7:A15"/>
    <mergeCell ref="C4:AD4"/>
    <mergeCell ref="A1:V1"/>
    <mergeCell ref="Q2:R2"/>
    <mergeCell ref="B3:R3"/>
    <mergeCell ref="A4:A5"/>
    <mergeCell ref="B4:B5"/>
    <mergeCell ref="B82:B83"/>
    <mergeCell ref="AE82:AF82"/>
    <mergeCell ref="A84:A99"/>
    <mergeCell ref="A100:A106"/>
    <mergeCell ref="G122:J122"/>
    <mergeCell ref="K122:N122"/>
    <mergeCell ref="D121:F121"/>
    <mergeCell ref="G121:J121"/>
    <mergeCell ref="O121:R121"/>
    <mergeCell ref="O122:R122"/>
    <mergeCell ref="K121:N121"/>
    <mergeCell ref="D122:F122"/>
    <mergeCell ref="A107:A111"/>
    <mergeCell ref="A112:A113"/>
    <mergeCell ref="C82:AD82"/>
    <mergeCell ref="I77:I78"/>
    <mergeCell ref="K77:K78"/>
    <mergeCell ref="L77:L78"/>
    <mergeCell ref="A81:AA81"/>
    <mergeCell ref="Q77:Q78"/>
    <mergeCell ref="E77:E78"/>
    <mergeCell ref="F77:F78"/>
    <mergeCell ref="G77:G78"/>
    <mergeCell ref="H77:H78"/>
    <mergeCell ref="M77:M78"/>
    <mergeCell ref="N77:N78"/>
    <mergeCell ref="O77:O78"/>
    <mergeCell ref="P77:P78"/>
  </mergeCells>
  <pageMargins left="0.25" right="0.25" top="0.75" bottom="0.75" header="0.3" footer="0.3"/>
  <pageSetup paperSize="9" scale="3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4"/>
  <sheetViews>
    <sheetView topLeftCell="A4" zoomScaleNormal="100" workbookViewId="0">
      <selection activeCell="K24" sqref="K24"/>
    </sheetView>
  </sheetViews>
  <sheetFormatPr defaultRowHeight="15" x14ac:dyDescent="0.25"/>
  <cols>
    <col min="2" max="2" width="17.5703125" customWidth="1"/>
    <col min="23" max="23" width="13.7109375" customWidth="1"/>
    <col min="24" max="24" width="12.85546875" customWidth="1"/>
    <col min="25" max="25" width="13.85546875" customWidth="1"/>
  </cols>
  <sheetData>
    <row r="1" spans="1:25" ht="18" x14ac:dyDescent="0.25">
      <c r="A1" s="518" t="s">
        <v>23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  <c r="U1" s="518"/>
      <c r="V1" s="518"/>
      <c r="W1" s="26"/>
      <c r="X1" s="26"/>
    </row>
    <row r="2" spans="1:25" ht="21" x14ac:dyDescent="0.35">
      <c r="U2" s="506"/>
      <c r="V2" s="506"/>
    </row>
    <row r="3" spans="1:25" ht="16.5" thickBot="1" x14ac:dyDescent="0.3">
      <c r="B3" s="617" t="s">
        <v>404</v>
      </c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</row>
    <row r="4" spans="1:25" ht="16.5" thickBot="1" x14ac:dyDescent="0.3">
      <c r="A4" s="571"/>
      <c r="B4" s="523" t="s">
        <v>24</v>
      </c>
      <c r="C4" s="680" t="s">
        <v>25</v>
      </c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  <c r="Q4" s="681"/>
      <c r="R4" s="681"/>
      <c r="S4" s="681"/>
      <c r="T4" s="681"/>
      <c r="U4" s="681"/>
      <c r="V4" s="681"/>
      <c r="W4" s="682"/>
    </row>
    <row r="5" spans="1:25" ht="30.75" thickBot="1" x14ac:dyDescent="0.3">
      <c r="A5" s="673"/>
      <c r="B5" s="674"/>
      <c r="C5" s="289">
        <v>0.3</v>
      </c>
      <c r="D5" s="290">
        <v>0.4</v>
      </c>
      <c r="E5" s="290">
        <v>0.5</v>
      </c>
      <c r="F5" s="290">
        <v>0.6</v>
      </c>
      <c r="G5" s="290">
        <v>0.7</v>
      </c>
      <c r="H5" s="290">
        <v>0.8</v>
      </c>
      <c r="I5" s="290">
        <v>0.9</v>
      </c>
      <c r="J5" s="290">
        <v>1</v>
      </c>
      <c r="K5" s="290">
        <v>1.1000000000000001</v>
      </c>
      <c r="L5" s="290">
        <v>1.2</v>
      </c>
      <c r="M5" s="291">
        <v>1.3</v>
      </c>
      <c r="N5" s="291">
        <v>1.4</v>
      </c>
      <c r="O5" s="291">
        <v>1.5</v>
      </c>
      <c r="P5" s="291">
        <v>1.6</v>
      </c>
      <c r="Q5" s="291">
        <v>1.7</v>
      </c>
      <c r="R5" s="291">
        <v>1.8</v>
      </c>
      <c r="S5" s="291">
        <v>1.9</v>
      </c>
      <c r="T5" s="291">
        <v>2</v>
      </c>
      <c r="U5" s="291">
        <v>2.1</v>
      </c>
      <c r="V5" s="291">
        <v>2.2000000000000002</v>
      </c>
      <c r="W5" s="292">
        <v>2.2999999999999998</v>
      </c>
      <c r="X5" s="304" t="s">
        <v>388</v>
      </c>
      <c r="Y5" s="293" t="s">
        <v>389</v>
      </c>
    </row>
    <row r="6" spans="1:25" ht="15.75" thickBot="1" x14ac:dyDescent="0.3">
      <c r="A6" s="318">
        <v>0</v>
      </c>
      <c r="B6" s="312" t="s">
        <v>383</v>
      </c>
      <c r="C6" s="309">
        <f>J6*0.3</f>
        <v>483</v>
      </c>
      <c r="D6" s="118">
        <f>J6*0.4</f>
        <v>644</v>
      </c>
      <c r="E6" s="118">
        <f>J6*0.5</f>
        <v>805</v>
      </c>
      <c r="F6" s="118">
        <f>J6*0.6</f>
        <v>966</v>
      </c>
      <c r="G6" s="118">
        <f>J6*0.7</f>
        <v>1127</v>
      </c>
      <c r="H6" s="118">
        <f>J6*0.8</f>
        <v>1288</v>
      </c>
      <c r="I6" s="118">
        <f>J6*0.9</f>
        <v>1449</v>
      </c>
      <c r="J6" s="118">
        <v>1610</v>
      </c>
      <c r="K6" s="118">
        <f>J6*1.1</f>
        <v>1771.0000000000002</v>
      </c>
      <c r="L6" s="118">
        <f>J6*1.2</f>
        <v>1932</v>
      </c>
      <c r="M6" s="118">
        <f>J6*1.3</f>
        <v>2093</v>
      </c>
      <c r="N6" s="118">
        <f>J6*1.4</f>
        <v>2254</v>
      </c>
      <c r="O6" s="118">
        <f>J6*1.5</f>
        <v>2415</v>
      </c>
      <c r="P6" s="118">
        <f t="shared" ref="P6:P22" si="0">J6*1.6</f>
        <v>2576</v>
      </c>
      <c r="Q6" s="118">
        <f>J6*1.7</f>
        <v>2737</v>
      </c>
      <c r="R6" s="118">
        <f>J6*1.8</f>
        <v>2898</v>
      </c>
      <c r="S6" s="118">
        <f>J6*1.9</f>
        <v>3059</v>
      </c>
      <c r="T6" s="118">
        <f>J6*2</f>
        <v>3220</v>
      </c>
      <c r="U6" s="118">
        <f>J6*2.1</f>
        <v>3381</v>
      </c>
      <c r="V6" s="118">
        <f>J6*2.2</f>
        <v>3542.0000000000005</v>
      </c>
      <c r="W6" s="119">
        <f>K6*2.2</f>
        <v>3896.2000000000007</v>
      </c>
      <c r="X6" s="305">
        <v>120</v>
      </c>
      <c r="Y6" s="294">
        <v>230</v>
      </c>
    </row>
    <row r="7" spans="1:25" ht="15" customHeight="1" thickBot="1" x14ac:dyDescent="0.3">
      <c r="A7" s="675">
        <v>1</v>
      </c>
      <c r="B7" s="313" t="s">
        <v>196</v>
      </c>
      <c r="C7" s="310">
        <f t="shared" ref="C7:C24" si="1">J7*0.3</f>
        <v>684</v>
      </c>
      <c r="D7" s="120">
        <f t="shared" ref="D7:D24" si="2">J7*0.4</f>
        <v>912</v>
      </c>
      <c r="E7" s="120">
        <f t="shared" ref="E7:E24" si="3">J7*0.5</f>
        <v>1140</v>
      </c>
      <c r="F7" s="120">
        <f t="shared" ref="F7:F24" si="4">J7*0.6</f>
        <v>1368</v>
      </c>
      <c r="G7" s="120">
        <f t="shared" ref="G7:G24" si="5">J7*0.7</f>
        <v>1596</v>
      </c>
      <c r="H7" s="120">
        <f t="shared" ref="H7:H22" si="6">J7*0.8</f>
        <v>1824</v>
      </c>
      <c r="I7" s="120">
        <f t="shared" ref="I7:I22" si="7">J7*0.9</f>
        <v>2052</v>
      </c>
      <c r="J7" s="120">
        <v>2280</v>
      </c>
      <c r="K7" s="120">
        <f t="shared" ref="K7:K22" si="8">J7*1.1</f>
        <v>2508</v>
      </c>
      <c r="L7" s="120">
        <f t="shared" ref="L7:L22" si="9">J7*1.2</f>
        <v>2736</v>
      </c>
      <c r="M7" s="120">
        <f t="shared" ref="M7:M22" si="10">J7*1.3</f>
        <v>2964</v>
      </c>
      <c r="N7" s="120">
        <f t="shared" ref="N7:N22" si="11">J7*1.4</f>
        <v>3192</v>
      </c>
      <c r="O7" s="120">
        <f t="shared" ref="O7:O22" si="12">J7*1.5</f>
        <v>3420</v>
      </c>
      <c r="P7" s="120">
        <f t="shared" si="0"/>
        <v>3648</v>
      </c>
      <c r="Q7" s="120"/>
      <c r="R7" s="120"/>
      <c r="S7" s="120"/>
      <c r="T7" s="120"/>
      <c r="U7" s="120"/>
      <c r="V7" s="120"/>
      <c r="W7" s="301"/>
      <c r="X7" s="306">
        <v>120</v>
      </c>
      <c r="Y7" s="295">
        <v>160</v>
      </c>
    </row>
    <row r="8" spans="1:25" ht="15" customHeight="1" thickBot="1" x14ac:dyDescent="0.3">
      <c r="A8" s="676"/>
      <c r="B8" s="314" t="s">
        <v>197</v>
      </c>
      <c r="C8" s="237">
        <f t="shared" si="1"/>
        <v>684</v>
      </c>
      <c r="D8" s="244">
        <f t="shared" si="2"/>
        <v>912</v>
      </c>
      <c r="E8" s="244">
        <f t="shared" si="3"/>
        <v>1140</v>
      </c>
      <c r="F8" s="244">
        <f t="shared" si="4"/>
        <v>1368</v>
      </c>
      <c r="G8" s="244">
        <f t="shared" si="5"/>
        <v>1596</v>
      </c>
      <c r="H8" s="244">
        <f t="shared" si="6"/>
        <v>1824</v>
      </c>
      <c r="I8" s="244">
        <f t="shared" si="7"/>
        <v>2052</v>
      </c>
      <c r="J8" s="120">
        <v>2280</v>
      </c>
      <c r="K8" s="244">
        <f t="shared" si="8"/>
        <v>2508</v>
      </c>
      <c r="L8" s="244">
        <f t="shared" si="9"/>
        <v>2736</v>
      </c>
      <c r="M8" s="244">
        <f t="shared" si="10"/>
        <v>2964</v>
      </c>
      <c r="N8" s="244">
        <f t="shared" si="11"/>
        <v>3192</v>
      </c>
      <c r="O8" s="244">
        <f t="shared" si="12"/>
        <v>3420</v>
      </c>
      <c r="P8" s="244">
        <f t="shared" si="0"/>
        <v>3648</v>
      </c>
      <c r="Q8" s="244"/>
      <c r="R8" s="244"/>
      <c r="S8" s="244"/>
      <c r="T8" s="244"/>
      <c r="U8" s="244"/>
      <c r="V8" s="244"/>
      <c r="W8" s="302"/>
      <c r="X8" s="307">
        <v>120</v>
      </c>
      <c r="Y8" s="296">
        <v>160</v>
      </c>
    </row>
    <row r="9" spans="1:25" ht="15" customHeight="1" thickBot="1" x14ac:dyDescent="0.3">
      <c r="A9" s="676"/>
      <c r="B9" s="314" t="s">
        <v>198</v>
      </c>
      <c r="C9" s="237">
        <f t="shared" si="1"/>
        <v>684</v>
      </c>
      <c r="D9" s="244">
        <f t="shared" si="2"/>
        <v>912</v>
      </c>
      <c r="E9" s="244">
        <f t="shared" si="3"/>
        <v>1140</v>
      </c>
      <c r="F9" s="244">
        <f t="shared" si="4"/>
        <v>1368</v>
      </c>
      <c r="G9" s="244">
        <f t="shared" si="5"/>
        <v>1596</v>
      </c>
      <c r="H9" s="244">
        <f t="shared" si="6"/>
        <v>1824</v>
      </c>
      <c r="I9" s="244">
        <f t="shared" si="7"/>
        <v>2052</v>
      </c>
      <c r="J9" s="120">
        <v>2280</v>
      </c>
      <c r="K9" s="244">
        <f t="shared" si="8"/>
        <v>2508</v>
      </c>
      <c r="L9" s="244">
        <f t="shared" si="9"/>
        <v>2736</v>
      </c>
      <c r="M9" s="244">
        <f t="shared" si="10"/>
        <v>2964</v>
      </c>
      <c r="N9" s="244">
        <f t="shared" si="11"/>
        <v>3192</v>
      </c>
      <c r="O9" s="244">
        <f t="shared" si="12"/>
        <v>3420</v>
      </c>
      <c r="P9" s="244">
        <f t="shared" si="0"/>
        <v>3648</v>
      </c>
      <c r="Q9" s="244"/>
      <c r="R9" s="244"/>
      <c r="S9" s="244"/>
      <c r="T9" s="244"/>
      <c r="U9" s="244"/>
      <c r="V9" s="244"/>
      <c r="W9" s="302"/>
      <c r="X9" s="307">
        <v>120</v>
      </c>
      <c r="Y9" s="296">
        <v>155</v>
      </c>
    </row>
    <row r="10" spans="1:25" ht="15" customHeight="1" thickBot="1" x14ac:dyDescent="0.3">
      <c r="A10" s="676"/>
      <c r="B10" s="314" t="s">
        <v>199</v>
      </c>
      <c r="C10" s="237">
        <f t="shared" si="1"/>
        <v>684</v>
      </c>
      <c r="D10" s="244">
        <f t="shared" si="2"/>
        <v>912</v>
      </c>
      <c r="E10" s="244">
        <f t="shared" si="3"/>
        <v>1140</v>
      </c>
      <c r="F10" s="244">
        <f t="shared" si="4"/>
        <v>1368</v>
      </c>
      <c r="G10" s="244">
        <f t="shared" si="5"/>
        <v>1596</v>
      </c>
      <c r="H10" s="244">
        <f t="shared" si="6"/>
        <v>1824</v>
      </c>
      <c r="I10" s="244">
        <f t="shared" si="7"/>
        <v>2052</v>
      </c>
      <c r="J10" s="120">
        <v>2280</v>
      </c>
      <c r="K10" s="244">
        <f t="shared" si="8"/>
        <v>2508</v>
      </c>
      <c r="L10" s="244">
        <f t="shared" si="9"/>
        <v>2736</v>
      </c>
      <c r="M10" s="244">
        <f t="shared" si="10"/>
        <v>2964</v>
      </c>
      <c r="N10" s="244">
        <f t="shared" si="11"/>
        <v>3192</v>
      </c>
      <c r="O10" s="244">
        <f t="shared" si="12"/>
        <v>3420</v>
      </c>
      <c r="P10" s="244">
        <f t="shared" si="0"/>
        <v>3648</v>
      </c>
      <c r="Q10" s="244">
        <f t="shared" ref="Q10:Q21" si="13">J10*1.7</f>
        <v>3876</v>
      </c>
      <c r="R10" s="244">
        <f t="shared" ref="R10:R21" si="14">J10*1.8</f>
        <v>4104</v>
      </c>
      <c r="S10" s="244">
        <f t="shared" ref="S10:S20" si="15">J10*1.9</f>
        <v>4332</v>
      </c>
      <c r="T10" s="244">
        <f t="shared" ref="T10:T20" si="16">J10*2</f>
        <v>4560</v>
      </c>
      <c r="U10" s="244">
        <f>K10*2</f>
        <v>5016</v>
      </c>
      <c r="V10" s="244">
        <f>L10*2</f>
        <v>5472</v>
      </c>
      <c r="W10" s="302"/>
      <c r="X10" s="307">
        <v>120</v>
      </c>
      <c r="Y10" s="296">
        <v>215</v>
      </c>
    </row>
    <row r="11" spans="1:25" ht="15" customHeight="1" thickBot="1" x14ac:dyDescent="0.3">
      <c r="A11" s="677"/>
      <c r="B11" s="315" t="s">
        <v>200</v>
      </c>
      <c r="C11" s="311">
        <f t="shared" si="1"/>
        <v>684</v>
      </c>
      <c r="D11" s="117">
        <f t="shared" si="2"/>
        <v>912</v>
      </c>
      <c r="E11" s="117">
        <f t="shared" si="3"/>
        <v>1140</v>
      </c>
      <c r="F11" s="117">
        <f t="shared" si="4"/>
        <v>1368</v>
      </c>
      <c r="G11" s="117">
        <f t="shared" si="5"/>
        <v>1596</v>
      </c>
      <c r="H11" s="117">
        <f t="shared" si="6"/>
        <v>1824</v>
      </c>
      <c r="I11" s="117">
        <f t="shared" si="7"/>
        <v>2052</v>
      </c>
      <c r="J11" s="120">
        <v>2280</v>
      </c>
      <c r="K11" s="117">
        <f t="shared" si="8"/>
        <v>2508</v>
      </c>
      <c r="L11" s="117">
        <f t="shared" si="9"/>
        <v>2736</v>
      </c>
      <c r="M11" s="117">
        <f t="shared" si="10"/>
        <v>2964</v>
      </c>
      <c r="N11" s="117">
        <f t="shared" si="11"/>
        <v>3192</v>
      </c>
      <c r="O11" s="117">
        <f t="shared" si="12"/>
        <v>3420</v>
      </c>
      <c r="P11" s="117">
        <f t="shared" si="0"/>
        <v>3648</v>
      </c>
      <c r="Q11" s="117"/>
      <c r="R11" s="117"/>
      <c r="S11" s="117"/>
      <c r="T11" s="117"/>
      <c r="U11" s="117"/>
      <c r="V11" s="117"/>
      <c r="W11" s="303"/>
      <c r="X11" s="308">
        <v>120</v>
      </c>
      <c r="Y11" s="297">
        <v>155</v>
      </c>
    </row>
    <row r="12" spans="1:25" ht="15.75" customHeight="1" thickBot="1" x14ac:dyDescent="0.3">
      <c r="A12" s="675">
        <v>2</v>
      </c>
      <c r="B12" s="313" t="s">
        <v>201</v>
      </c>
      <c r="C12" s="310">
        <f t="shared" si="1"/>
        <v>684</v>
      </c>
      <c r="D12" s="120">
        <f t="shared" si="2"/>
        <v>912</v>
      </c>
      <c r="E12" s="120">
        <f t="shared" si="3"/>
        <v>1140</v>
      </c>
      <c r="F12" s="120">
        <f t="shared" si="4"/>
        <v>1368</v>
      </c>
      <c r="G12" s="120">
        <f t="shared" si="5"/>
        <v>1596</v>
      </c>
      <c r="H12" s="120">
        <f t="shared" si="6"/>
        <v>1824</v>
      </c>
      <c r="I12" s="120">
        <f t="shared" si="7"/>
        <v>2052</v>
      </c>
      <c r="J12" s="120">
        <v>2280</v>
      </c>
      <c r="K12" s="120">
        <f t="shared" si="8"/>
        <v>2508</v>
      </c>
      <c r="L12" s="120">
        <f t="shared" si="9"/>
        <v>2736</v>
      </c>
      <c r="M12" s="120">
        <f t="shared" si="10"/>
        <v>2964</v>
      </c>
      <c r="N12" s="120">
        <f t="shared" si="11"/>
        <v>3192</v>
      </c>
      <c r="O12" s="120">
        <f t="shared" si="12"/>
        <v>3420</v>
      </c>
      <c r="P12" s="120">
        <f t="shared" si="0"/>
        <v>3648</v>
      </c>
      <c r="Q12" s="120"/>
      <c r="R12" s="120"/>
      <c r="S12" s="120"/>
      <c r="T12" s="120"/>
      <c r="U12" s="120"/>
      <c r="V12" s="120"/>
      <c r="W12" s="301"/>
      <c r="X12" s="306">
        <v>120</v>
      </c>
      <c r="Y12" s="295">
        <v>160</v>
      </c>
    </row>
    <row r="13" spans="1:25" ht="15.75" customHeight="1" thickBot="1" x14ac:dyDescent="0.3">
      <c r="A13" s="676"/>
      <c r="B13" s="314" t="s">
        <v>202</v>
      </c>
      <c r="C13" s="237">
        <f t="shared" si="1"/>
        <v>684</v>
      </c>
      <c r="D13" s="244">
        <f t="shared" si="2"/>
        <v>912</v>
      </c>
      <c r="E13" s="244">
        <f t="shared" si="3"/>
        <v>1140</v>
      </c>
      <c r="F13" s="244">
        <f t="shared" si="4"/>
        <v>1368</v>
      </c>
      <c r="G13" s="244">
        <f t="shared" si="5"/>
        <v>1596</v>
      </c>
      <c r="H13" s="244">
        <f t="shared" si="6"/>
        <v>1824</v>
      </c>
      <c r="I13" s="244">
        <f t="shared" si="7"/>
        <v>2052</v>
      </c>
      <c r="J13" s="120">
        <v>2280</v>
      </c>
      <c r="K13" s="244">
        <f t="shared" si="8"/>
        <v>2508</v>
      </c>
      <c r="L13" s="244">
        <f t="shared" si="9"/>
        <v>2736</v>
      </c>
      <c r="M13" s="244">
        <f>J13*1.3</f>
        <v>2964</v>
      </c>
      <c r="N13" s="244">
        <f t="shared" si="11"/>
        <v>3192</v>
      </c>
      <c r="O13" s="244">
        <f t="shared" si="12"/>
        <v>3420</v>
      </c>
      <c r="P13" s="244">
        <f t="shared" si="0"/>
        <v>3648</v>
      </c>
      <c r="Q13" s="244">
        <f t="shared" si="13"/>
        <v>3876</v>
      </c>
      <c r="R13" s="244">
        <f t="shared" si="14"/>
        <v>4104</v>
      </c>
      <c r="S13" s="244">
        <f t="shared" si="15"/>
        <v>4332</v>
      </c>
      <c r="T13" s="244">
        <f t="shared" si="16"/>
        <v>4560</v>
      </c>
      <c r="U13" s="244">
        <f t="shared" ref="U13:U20" si="17">J13*2.1</f>
        <v>4788</v>
      </c>
      <c r="V13" s="244">
        <f t="shared" ref="V13:W20" si="18">J13*2.2</f>
        <v>5016</v>
      </c>
      <c r="W13" s="235">
        <f t="shared" si="18"/>
        <v>5517.6</v>
      </c>
      <c r="X13" s="307">
        <v>120</v>
      </c>
      <c r="Y13" s="296">
        <v>230</v>
      </c>
    </row>
    <row r="14" spans="1:25" ht="15" customHeight="1" thickBot="1" x14ac:dyDescent="0.3">
      <c r="A14" s="676"/>
      <c r="B14" s="314" t="s">
        <v>384</v>
      </c>
      <c r="C14" s="237">
        <f t="shared" si="1"/>
        <v>684</v>
      </c>
      <c r="D14" s="244">
        <f t="shared" si="2"/>
        <v>912</v>
      </c>
      <c r="E14" s="244">
        <f t="shared" si="3"/>
        <v>1140</v>
      </c>
      <c r="F14" s="244">
        <f t="shared" si="4"/>
        <v>1368</v>
      </c>
      <c r="G14" s="244">
        <f t="shared" si="5"/>
        <v>1596</v>
      </c>
      <c r="H14" s="244">
        <f t="shared" si="6"/>
        <v>1824</v>
      </c>
      <c r="I14" s="244">
        <f t="shared" si="7"/>
        <v>2052</v>
      </c>
      <c r="J14" s="120">
        <v>2280</v>
      </c>
      <c r="K14" s="244">
        <f t="shared" si="8"/>
        <v>2508</v>
      </c>
      <c r="L14" s="244">
        <f t="shared" si="9"/>
        <v>2736</v>
      </c>
      <c r="M14" s="244">
        <f t="shared" si="10"/>
        <v>2964</v>
      </c>
      <c r="N14" s="244">
        <f t="shared" si="11"/>
        <v>3192</v>
      </c>
      <c r="O14" s="244">
        <f t="shared" si="12"/>
        <v>3420</v>
      </c>
      <c r="P14" s="244">
        <f t="shared" si="0"/>
        <v>3648</v>
      </c>
      <c r="Q14" s="244">
        <f t="shared" si="13"/>
        <v>3876</v>
      </c>
      <c r="R14" s="244">
        <f t="shared" si="14"/>
        <v>4104</v>
      </c>
      <c r="S14" s="244"/>
      <c r="T14" s="244"/>
      <c r="U14" s="244"/>
      <c r="V14" s="244"/>
      <c r="W14" s="302"/>
      <c r="X14" s="307">
        <v>120</v>
      </c>
      <c r="Y14" s="298">
        <v>180</v>
      </c>
    </row>
    <row r="15" spans="1:25" ht="15" customHeight="1" thickBot="1" x14ac:dyDescent="0.3">
      <c r="A15" s="676"/>
      <c r="B15" s="314" t="s">
        <v>203</v>
      </c>
      <c r="C15" s="237">
        <f t="shared" si="1"/>
        <v>684</v>
      </c>
      <c r="D15" s="244">
        <f t="shared" si="2"/>
        <v>912</v>
      </c>
      <c r="E15" s="244">
        <f t="shared" si="3"/>
        <v>1140</v>
      </c>
      <c r="F15" s="244">
        <f t="shared" si="4"/>
        <v>1368</v>
      </c>
      <c r="G15" s="244">
        <f t="shared" si="5"/>
        <v>1596</v>
      </c>
      <c r="H15" s="244">
        <f t="shared" si="6"/>
        <v>1824</v>
      </c>
      <c r="I15" s="244">
        <f t="shared" si="7"/>
        <v>2052</v>
      </c>
      <c r="J15" s="120">
        <v>2280</v>
      </c>
      <c r="K15" s="244">
        <f t="shared" si="8"/>
        <v>2508</v>
      </c>
      <c r="L15" s="244">
        <f t="shared" si="9"/>
        <v>2736</v>
      </c>
      <c r="M15" s="244">
        <f t="shared" si="10"/>
        <v>2964</v>
      </c>
      <c r="N15" s="244">
        <f t="shared" si="11"/>
        <v>3192</v>
      </c>
      <c r="O15" s="244">
        <f t="shared" si="12"/>
        <v>3420</v>
      </c>
      <c r="P15" s="244">
        <f t="shared" si="0"/>
        <v>3648</v>
      </c>
      <c r="Q15" s="244">
        <f t="shared" si="13"/>
        <v>3876</v>
      </c>
      <c r="R15" s="244">
        <f t="shared" si="14"/>
        <v>4104</v>
      </c>
      <c r="S15" s="244">
        <f t="shared" si="15"/>
        <v>4332</v>
      </c>
      <c r="T15" s="244">
        <f t="shared" si="16"/>
        <v>4560</v>
      </c>
      <c r="U15" s="244">
        <f t="shared" si="17"/>
        <v>4788</v>
      </c>
      <c r="V15" s="244">
        <f t="shared" si="18"/>
        <v>5016</v>
      </c>
      <c r="W15" s="235">
        <f t="shared" si="18"/>
        <v>5517.6</v>
      </c>
      <c r="X15" s="307">
        <v>120</v>
      </c>
      <c r="Y15" s="296">
        <v>230</v>
      </c>
    </row>
    <row r="16" spans="1:25" ht="15" customHeight="1" thickBot="1" x14ac:dyDescent="0.3">
      <c r="A16" s="677"/>
      <c r="B16" s="315" t="s">
        <v>204</v>
      </c>
      <c r="C16" s="311">
        <f t="shared" si="1"/>
        <v>684</v>
      </c>
      <c r="D16" s="117">
        <f t="shared" si="2"/>
        <v>912</v>
      </c>
      <c r="E16" s="117">
        <f t="shared" si="3"/>
        <v>1140</v>
      </c>
      <c r="F16" s="117">
        <f t="shared" si="4"/>
        <v>1368</v>
      </c>
      <c r="G16" s="117">
        <f t="shared" si="5"/>
        <v>1596</v>
      </c>
      <c r="H16" s="117">
        <f t="shared" si="6"/>
        <v>1824</v>
      </c>
      <c r="I16" s="117">
        <f t="shared" si="7"/>
        <v>2052</v>
      </c>
      <c r="J16" s="120">
        <v>2280</v>
      </c>
      <c r="K16" s="117">
        <f t="shared" si="8"/>
        <v>2508</v>
      </c>
      <c r="L16" s="117">
        <f t="shared" si="9"/>
        <v>2736</v>
      </c>
      <c r="M16" s="117">
        <f t="shared" si="10"/>
        <v>2964</v>
      </c>
      <c r="N16" s="117">
        <f t="shared" si="11"/>
        <v>3192</v>
      </c>
      <c r="O16" s="117">
        <f t="shared" si="12"/>
        <v>3420</v>
      </c>
      <c r="P16" s="117">
        <f t="shared" si="0"/>
        <v>3648</v>
      </c>
      <c r="Q16" s="117"/>
      <c r="R16" s="117"/>
      <c r="S16" s="117"/>
      <c r="T16" s="117"/>
      <c r="U16" s="117"/>
      <c r="V16" s="117"/>
      <c r="W16" s="303"/>
      <c r="X16" s="308">
        <v>120</v>
      </c>
      <c r="Y16" s="297">
        <v>160</v>
      </c>
    </row>
    <row r="17" spans="1:25" ht="30.75" thickBot="1" x14ac:dyDescent="0.3">
      <c r="A17" s="679">
        <v>3</v>
      </c>
      <c r="B17" s="316" t="s">
        <v>385</v>
      </c>
      <c r="C17" s="310">
        <f t="shared" si="1"/>
        <v>1207.8</v>
      </c>
      <c r="D17" s="120">
        <f t="shared" si="2"/>
        <v>1610.4</v>
      </c>
      <c r="E17" s="120">
        <f t="shared" si="3"/>
        <v>2013</v>
      </c>
      <c r="F17" s="120">
        <f t="shared" si="4"/>
        <v>2415.6</v>
      </c>
      <c r="G17" s="120">
        <f t="shared" si="5"/>
        <v>2818.2</v>
      </c>
      <c r="H17" s="120">
        <f t="shared" si="6"/>
        <v>3220.8</v>
      </c>
      <c r="I17" s="120">
        <f t="shared" si="7"/>
        <v>3623.4</v>
      </c>
      <c r="J17" s="120">
        <v>4026</v>
      </c>
      <c r="K17" s="120">
        <f t="shared" si="8"/>
        <v>4428.6000000000004</v>
      </c>
      <c r="L17" s="120">
        <f t="shared" si="9"/>
        <v>4831.2</v>
      </c>
      <c r="M17" s="120">
        <f t="shared" si="10"/>
        <v>5233.8</v>
      </c>
      <c r="N17" s="120">
        <f t="shared" si="11"/>
        <v>5636.4</v>
      </c>
      <c r="O17" s="120">
        <f t="shared" si="12"/>
        <v>6039</v>
      </c>
      <c r="P17" s="120">
        <f t="shared" si="0"/>
        <v>6441.6</v>
      </c>
      <c r="Q17" s="120">
        <f t="shared" si="13"/>
        <v>6844.2</v>
      </c>
      <c r="R17" s="120">
        <f t="shared" si="14"/>
        <v>7246.8</v>
      </c>
      <c r="S17" s="120"/>
      <c r="T17" s="120"/>
      <c r="U17" s="120"/>
      <c r="V17" s="120"/>
      <c r="W17" s="301"/>
      <c r="X17" s="306">
        <v>120</v>
      </c>
      <c r="Y17" s="299">
        <v>180</v>
      </c>
    </row>
    <row r="18" spans="1:25" ht="15.75" customHeight="1" thickBot="1" x14ac:dyDescent="0.3">
      <c r="A18" s="676"/>
      <c r="B18" s="314" t="s">
        <v>205</v>
      </c>
      <c r="C18" s="237">
        <f t="shared" si="1"/>
        <v>1207.8</v>
      </c>
      <c r="D18" s="244">
        <f t="shared" si="2"/>
        <v>1610.4</v>
      </c>
      <c r="E18" s="244">
        <f t="shared" si="3"/>
        <v>2013</v>
      </c>
      <c r="F18" s="244">
        <f t="shared" si="4"/>
        <v>2415.6</v>
      </c>
      <c r="G18" s="244">
        <f t="shared" si="5"/>
        <v>2818.2</v>
      </c>
      <c r="H18" s="244">
        <f t="shared" si="6"/>
        <v>3220.8</v>
      </c>
      <c r="I18" s="244">
        <f t="shared" si="7"/>
        <v>3623.4</v>
      </c>
      <c r="J18" s="120">
        <v>4026</v>
      </c>
      <c r="K18" s="244">
        <f t="shared" si="8"/>
        <v>4428.6000000000004</v>
      </c>
      <c r="L18" s="244">
        <f t="shared" si="9"/>
        <v>4831.2</v>
      </c>
      <c r="M18" s="244">
        <f t="shared" si="10"/>
        <v>5233.8</v>
      </c>
      <c r="N18" s="244">
        <f t="shared" si="11"/>
        <v>5636.4</v>
      </c>
      <c r="O18" s="244">
        <f t="shared" si="12"/>
        <v>6039</v>
      </c>
      <c r="P18" s="244">
        <f t="shared" si="0"/>
        <v>6441.6</v>
      </c>
      <c r="Q18" s="244">
        <f t="shared" si="13"/>
        <v>6844.2</v>
      </c>
      <c r="R18" s="244">
        <f t="shared" si="14"/>
        <v>7246.8</v>
      </c>
      <c r="S18" s="244">
        <f t="shared" si="15"/>
        <v>7649.4</v>
      </c>
      <c r="T18" s="244">
        <f t="shared" si="16"/>
        <v>8052</v>
      </c>
      <c r="U18" s="244">
        <f t="shared" si="17"/>
        <v>8454.6</v>
      </c>
      <c r="V18" s="244">
        <f t="shared" si="18"/>
        <v>8857.2000000000007</v>
      </c>
      <c r="W18" s="302"/>
      <c r="X18" s="307">
        <v>120</v>
      </c>
      <c r="Y18" s="298">
        <v>220</v>
      </c>
    </row>
    <row r="19" spans="1:25" ht="15.75" customHeight="1" thickBot="1" x14ac:dyDescent="0.3">
      <c r="A19" s="676"/>
      <c r="B19" s="314" t="s">
        <v>206</v>
      </c>
      <c r="C19" s="237">
        <f t="shared" si="1"/>
        <v>1207.8</v>
      </c>
      <c r="D19" s="244">
        <f t="shared" si="2"/>
        <v>1610.4</v>
      </c>
      <c r="E19" s="244">
        <f t="shared" si="3"/>
        <v>2013</v>
      </c>
      <c r="F19" s="244">
        <f t="shared" si="4"/>
        <v>2415.6</v>
      </c>
      <c r="G19" s="244">
        <f t="shared" si="5"/>
        <v>2818.2</v>
      </c>
      <c r="H19" s="244">
        <f t="shared" si="6"/>
        <v>3220.8</v>
      </c>
      <c r="I19" s="244">
        <f t="shared" si="7"/>
        <v>3623.4</v>
      </c>
      <c r="J19" s="120">
        <v>4026</v>
      </c>
      <c r="K19" s="244">
        <f t="shared" si="8"/>
        <v>4428.6000000000004</v>
      </c>
      <c r="L19" s="244">
        <f t="shared" si="9"/>
        <v>4831.2</v>
      </c>
      <c r="M19" s="244">
        <f t="shared" si="10"/>
        <v>5233.8</v>
      </c>
      <c r="N19" s="244">
        <f t="shared" si="11"/>
        <v>5636.4</v>
      </c>
      <c r="O19" s="244">
        <f t="shared" si="12"/>
        <v>6039</v>
      </c>
      <c r="P19" s="244">
        <f t="shared" si="0"/>
        <v>6441.6</v>
      </c>
      <c r="Q19" s="244">
        <f t="shared" si="13"/>
        <v>6844.2</v>
      </c>
      <c r="R19" s="244">
        <f t="shared" si="14"/>
        <v>7246.8</v>
      </c>
      <c r="S19" s="244">
        <f t="shared" si="15"/>
        <v>7649.4</v>
      </c>
      <c r="T19" s="244">
        <f t="shared" si="16"/>
        <v>8052</v>
      </c>
      <c r="U19" s="244">
        <f t="shared" si="17"/>
        <v>8454.6</v>
      </c>
      <c r="V19" s="244">
        <f t="shared" si="18"/>
        <v>8857.2000000000007</v>
      </c>
      <c r="W19" s="235">
        <f t="shared" si="18"/>
        <v>9742.9200000000019</v>
      </c>
      <c r="X19" s="307">
        <v>120</v>
      </c>
      <c r="Y19" s="296">
        <v>230</v>
      </c>
    </row>
    <row r="20" spans="1:25" ht="15.75" customHeight="1" thickBot="1" x14ac:dyDescent="0.3">
      <c r="A20" s="677"/>
      <c r="B20" s="317" t="s">
        <v>207</v>
      </c>
      <c r="C20" s="311">
        <f t="shared" si="1"/>
        <v>1207.8</v>
      </c>
      <c r="D20" s="117">
        <f t="shared" si="2"/>
        <v>1610.4</v>
      </c>
      <c r="E20" s="117">
        <f t="shared" si="3"/>
        <v>2013</v>
      </c>
      <c r="F20" s="117">
        <f t="shared" si="4"/>
        <v>2415.6</v>
      </c>
      <c r="G20" s="117">
        <f t="shared" si="5"/>
        <v>2818.2</v>
      </c>
      <c r="H20" s="117">
        <f t="shared" si="6"/>
        <v>3220.8</v>
      </c>
      <c r="I20" s="117">
        <f t="shared" si="7"/>
        <v>3623.4</v>
      </c>
      <c r="J20" s="120">
        <v>4026</v>
      </c>
      <c r="K20" s="117">
        <f t="shared" si="8"/>
        <v>4428.6000000000004</v>
      </c>
      <c r="L20" s="117">
        <f t="shared" si="9"/>
        <v>4831.2</v>
      </c>
      <c r="M20" s="117">
        <f t="shared" si="10"/>
        <v>5233.8</v>
      </c>
      <c r="N20" s="117">
        <f t="shared" si="11"/>
        <v>5636.4</v>
      </c>
      <c r="O20" s="117">
        <f t="shared" si="12"/>
        <v>6039</v>
      </c>
      <c r="P20" s="117">
        <f t="shared" si="0"/>
        <v>6441.6</v>
      </c>
      <c r="Q20" s="117">
        <f t="shared" si="13"/>
        <v>6844.2</v>
      </c>
      <c r="R20" s="117">
        <f t="shared" si="14"/>
        <v>7246.8</v>
      </c>
      <c r="S20" s="117">
        <f t="shared" si="15"/>
        <v>7649.4</v>
      </c>
      <c r="T20" s="117">
        <f t="shared" si="16"/>
        <v>8052</v>
      </c>
      <c r="U20" s="117">
        <f t="shared" si="17"/>
        <v>8454.6</v>
      </c>
      <c r="V20" s="117">
        <f t="shared" si="18"/>
        <v>8857.2000000000007</v>
      </c>
      <c r="W20" s="303"/>
      <c r="X20" s="308">
        <v>120</v>
      </c>
      <c r="Y20" s="300">
        <v>220</v>
      </c>
    </row>
    <row r="21" spans="1:25" ht="15.75" customHeight="1" thickBot="1" x14ac:dyDescent="0.3">
      <c r="A21" s="675">
        <v>4</v>
      </c>
      <c r="B21" s="313" t="s">
        <v>386</v>
      </c>
      <c r="C21" s="310">
        <f t="shared" si="1"/>
        <v>1660.5</v>
      </c>
      <c r="D21" s="120">
        <f t="shared" si="2"/>
        <v>2214</v>
      </c>
      <c r="E21" s="120">
        <f t="shared" si="3"/>
        <v>2767.5</v>
      </c>
      <c r="F21" s="120">
        <f t="shared" si="4"/>
        <v>3321</v>
      </c>
      <c r="G21" s="120">
        <f t="shared" si="5"/>
        <v>3874.4999999999995</v>
      </c>
      <c r="H21" s="120">
        <f t="shared" si="6"/>
        <v>4428</v>
      </c>
      <c r="I21" s="120">
        <f t="shared" si="7"/>
        <v>4981.5</v>
      </c>
      <c r="J21" s="120">
        <v>5535</v>
      </c>
      <c r="K21" s="120">
        <f t="shared" si="8"/>
        <v>6088.5000000000009</v>
      </c>
      <c r="L21" s="120">
        <f t="shared" si="9"/>
        <v>6642</v>
      </c>
      <c r="M21" s="120">
        <f t="shared" si="10"/>
        <v>7195.5</v>
      </c>
      <c r="N21" s="120">
        <f t="shared" si="11"/>
        <v>7748.9999999999991</v>
      </c>
      <c r="O21" s="120">
        <f t="shared" si="12"/>
        <v>8302.5</v>
      </c>
      <c r="P21" s="120">
        <f t="shared" si="0"/>
        <v>8856</v>
      </c>
      <c r="Q21" s="120">
        <f t="shared" si="13"/>
        <v>9409.5</v>
      </c>
      <c r="R21" s="120">
        <f t="shared" si="14"/>
        <v>9963</v>
      </c>
      <c r="S21" s="120"/>
      <c r="T21" s="120"/>
      <c r="U21" s="120"/>
      <c r="V21" s="120"/>
      <c r="W21" s="301"/>
      <c r="X21" s="306">
        <v>120</v>
      </c>
      <c r="Y21" s="299">
        <v>180</v>
      </c>
    </row>
    <row r="22" spans="1:25" ht="15.75" customHeight="1" thickBot="1" x14ac:dyDescent="0.3">
      <c r="A22" s="676"/>
      <c r="B22" s="314" t="s">
        <v>208</v>
      </c>
      <c r="C22" s="237">
        <f t="shared" si="1"/>
        <v>1660.5</v>
      </c>
      <c r="D22" s="244">
        <f t="shared" si="2"/>
        <v>2214</v>
      </c>
      <c r="E22" s="244">
        <f t="shared" si="3"/>
        <v>2767.5</v>
      </c>
      <c r="F22" s="244">
        <f t="shared" si="4"/>
        <v>3321</v>
      </c>
      <c r="G22" s="244">
        <f t="shared" si="5"/>
        <v>3874.4999999999995</v>
      </c>
      <c r="H22" s="244">
        <f t="shared" si="6"/>
        <v>4428</v>
      </c>
      <c r="I22" s="244">
        <f t="shared" si="7"/>
        <v>4981.5</v>
      </c>
      <c r="J22" s="120">
        <v>5535</v>
      </c>
      <c r="K22" s="244">
        <f t="shared" si="8"/>
        <v>6088.5000000000009</v>
      </c>
      <c r="L22" s="244">
        <f t="shared" si="9"/>
        <v>6642</v>
      </c>
      <c r="M22" s="244">
        <f t="shared" si="10"/>
        <v>7195.5</v>
      </c>
      <c r="N22" s="244">
        <f t="shared" si="11"/>
        <v>7748.9999999999991</v>
      </c>
      <c r="O22" s="244">
        <f t="shared" si="12"/>
        <v>8302.5</v>
      </c>
      <c r="P22" s="244">
        <f t="shared" si="0"/>
        <v>8856</v>
      </c>
      <c r="Q22" s="244"/>
      <c r="R22" s="244"/>
      <c r="S22" s="244"/>
      <c r="T22" s="244"/>
      <c r="U22" s="244"/>
      <c r="V22" s="244"/>
      <c r="W22" s="302"/>
      <c r="X22" s="307">
        <v>120</v>
      </c>
      <c r="Y22" s="296">
        <v>155</v>
      </c>
    </row>
    <row r="23" spans="1:25" ht="15" customHeight="1" thickBot="1" x14ac:dyDescent="0.3">
      <c r="A23" s="676"/>
      <c r="B23" s="314" t="s">
        <v>209</v>
      </c>
      <c r="C23" s="237">
        <f t="shared" si="1"/>
        <v>1660.5</v>
      </c>
      <c r="D23" s="244">
        <f t="shared" si="2"/>
        <v>2214</v>
      </c>
      <c r="E23" s="244">
        <f t="shared" si="3"/>
        <v>2767.5</v>
      </c>
      <c r="F23" s="244">
        <f t="shared" si="4"/>
        <v>3321</v>
      </c>
      <c r="G23" s="244">
        <f t="shared" si="5"/>
        <v>3874.4999999999995</v>
      </c>
      <c r="H23" s="244">
        <f>J23*0.8</f>
        <v>4428</v>
      </c>
      <c r="I23" s="244">
        <f>J23*0.9</f>
        <v>4981.5</v>
      </c>
      <c r="J23" s="120">
        <v>5535</v>
      </c>
      <c r="K23" s="244">
        <f>J23*1.1</f>
        <v>6088.5000000000009</v>
      </c>
      <c r="L23" s="244">
        <f>J23*1.2</f>
        <v>6642</v>
      </c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302"/>
      <c r="X23" s="307">
        <v>120</v>
      </c>
      <c r="Y23" s="296">
        <v>120</v>
      </c>
    </row>
    <row r="24" spans="1:25" ht="15" customHeight="1" thickBot="1" x14ac:dyDescent="0.3">
      <c r="A24" s="677"/>
      <c r="B24" s="315" t="s">
        <v>387</v>
      </c>
      <c r="C24" s="311">
        <f t="shared" si="1"/>
        <v>1660.5</v>
      </c>
      <c r="D24" s="117">
        <f t="shared" si="2"/>
        <v>2214</v>
      </c>
      <c r="E24" s="117">
        <f t="shared" si="3"/>
        <v>2767.5</v>
      </c>
      <c r="F24" s="117">
        <f t="shared" si="4"/>
        <v>3321</v>
      </c>
      <c r="G24" s="117">
        <f t="shared" si="5"/>
        <v>3874.4999999999995</v>
      </c>
      <c r="H24" s="117">
        <f>J24*0.8</f>
        <v>4428</v>
      </c>
      <c r="I24" s="117">
        <f>J24*0.9</f>
        <v>4981.5</v>
      </c>
      <c r="J24" s="120">
        <v>5535</v>
      </c>
      <c r="K24" s="117">
        <f>J24*1.1</f>
        <v>6088.5000000000009</v>
      </c>
      <c r="L24" s="117">
        <f>J24*1.2</f>
        <v>6642</v>
      </c>
      <c r="M24" s="117">
        <f t="shared" ref="M24:R24" si="19">K24*1.2</f>
        <v>7306.2000000000007</v>
      </c>
      <c r="N24" s="117">
        <f t="shared" si="19"/>
        <v>7970.4</v>
      </c>
      <c r="O24" s="117">
        <f t="shared" si="19"/>
        <v>8767.44</v>
      </c>
      <c r="P24" s="117">
        <f t="shared" si="19"/>
        <v>9564.48</v>
      </c>
      <c r="Q24" s="117">
        <f t="shared" si="19"/>
        <v>10520.928</v>
      </c>
      <c r="R24" s="117">
        <f t="shared" si="19"/>
        <v>11477.375999999998</v>
      </c>
      <c r="S24" s="117"/>
      <c r="T24" s="117"/>
      <c r="U24" s="117"/>
      <c r="V24" s="117"/>
      <c r="W24" s="303"/>
      <c r="X24" s="308">
        <v>120</v>
      </c>
      <c r="Y24" s="300">
        <v>180</v>
      </c>
    </row>
    <row r="25" spans="1:25" ht="15.75" x14ac:dyDescent="0.25">
      <c r="A25" s="22"/>
      <c r="B25" s="23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9"/>
      <c r="T25" s="19"/>
    </row>
    <row r="26" spans="1:25" ht="15.75" x14ac:dyDescent="0.25">
      <c r="A26" s="672" t="s">
        <v>27</v>
      </c>
      <c r="B26" s="672"/>
      <c r="C26" s="672"/>
      <c r="D26" s="672"/>
      <c r="E26" s="672"/>
      <c r="F26" s="672"/>
      <c r="G26" s="672"/>
      <c r="H26" s="672"/>
      <c r="I26" s="672"/>
      <c r="J26" s="672"/>
      <c r="K26" s="672"/>
      <c r="L26" s="672"/>
      <c r="M26" s="672"/>
      <c r="N26" s="672"/>
      <c r="O26" s="672"/>
      <c r="P26" s="672"/>
      <c r="Q26" s="672"/>
      <c r="R26" s="11"/>
      <c r="S26" s="19"/>
      <c r="T26" s="19"/>
    </row>
    <row r="27" spans="1:25" ht="15.75" x14ac:dyDescent="0.25">
      <c r="A27" s="678" t="s">
        <v>28</v>
      </c>
      <c r="B27" s="678"/>
      <c r="C27" s="678"/>
      <c r="D27" s="678"/>
      <c r="E27" s="678"/>
      <c r="F27" s="678"/>
      <c r="G27" s="678"/>
      <c r="H27" s="678"/>
      <c r="I27" s="678"/>
      <c r="J27" s="678"/>
      <c r="K27" s="678"/>
      <c r="L27" s="678"/>
      <c r="M27" s="678"/>
      <c r="N27" s="678"/>
      <c r="O27" s="678"/>
      <c r="P27" s="678"/>
      <c r="Q27" s="678"/>
      <c r="R27" s="11"/>
      <c r="S27" s="19"/>
      <c r="T27" s="19"/>
    </row>
    <row r="28" spans="1:25" ht="15.75" x14ac:dyDescent="0.25">
      <c r="A28" s="683" t="s">
        <v>29</v>
      </c>
      <c r="B28" s="683"/>
      <c r="C28" s="683"/>
      <c r="D28" s="683"/>
      <c r="E28" s="683"/>
      <c r="F28" s="683"/>
      <c r="G28" s="683"/>
      <c r="H28" s="683"/>
      <c r="I28" s="683"/>
      <c r="J28" s="683"/>
      <c r="K28" s="683"/>
      <c r="L28" s="683"/>
      <c r="M28" s="683"/>
      <c r="N28" s="683"/>
      <c r="O28" s="683"/>
      <c r="P28" s="683"/>
      <c r="Q28" s="683"/>
      <c r="R28" s="11"/>
      <c r="S28" s="19"/>
      <c r="T28" s="19"/>
    </row>
    <row r="29" spans="1:25" ht="15.75" x14ac:dyDescent="0.25">
      <c r="A29" s="684" t="s">
        <v>30</v>
      </c>
      <c r="B29" s="684"/>
      <c r="C29" s="684"/>
      <c r="D29" s="684"/>
      <c r="E29" s="684"/>
      <c r="F29" s="684"/>
      <c r="G29" s="684"/>
      <c r="H29" s="684"/>
      <c r="I29" s="684"/>
      <c r="J29" s="684"/>
      <c r="K29" s="68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</row>
    <row r="30" spans="1:25" ht="15.75" x14ac:dyDescent="0.25">
      <c r="A30" s="671" t="s">
        <v>31</v>
      </c>
      <c r="B30" s="671"/>
      <c r="C30" s="671"/>
      <c r="D30" s="671"/>
      <c r="E30" s="671"/>
      <c r="F30" s="671"/>
      <c r="G30" s="671"/>
      <c r="H30" s="671"/>
      <c r="I30" s="671"/>
      <c r="J30" s="671"/>
      <c r="K30" s="671"/>
      <c r="L30" s="671"/>
      <c r="M30" s="671"/>
      <c r="N30" s="671"/>
      <c r="O30" s="671"/>
      <c r="P30" s="671"/>
      <c r="Q30" s="671"/>
      <c r="R30" s="671"/>
      <c r="S30" s="671"/>
      <c r="T30" s="671"/>
      <c r="U30" s="671"/>
    </row>
    <row r="31" spans="1:25" x14ac:dyDescent="0.25">
      <c r="A31" t="s">
        <v>403</v>
      </c>
    </row>
    <row r="33" spans="1:2" ht="21" x14ac:dyDescent="0.35">
      <c r="A33" s="63" t="s">
        <v>16</v>
      </c>
    </row>
    <row r="34" spans="1:2" ht="21" x14ac:dyDescent="0.35">
      <c r="B34" s="372" t="s">
        <v>402</v>
      </c>
    </row>
  </sheetData>
  <mergeCells count="15">
    <mergeCell ref="A30:U30"/>
    <mergeCell ref="A26:Q26"/>
    <mergeCell ref="A1:V1"/>
    <mergeCell ref="U2:V2"/>
    <mergeCell ref="B3:R3"/>
    <mergeCell ref="A4:A5"/>
    <mergeCell ref="B4:B5"/>
    <mergeCell ref="A7:A11"/>
    <mergeCell ref="A27:Q27"/>
    <mergeCell ref="A12:A16"/>
    <mergeCell ref="A17:A20"/>
    <mergeCell ref="A21:A24"/>
    <mergeCell ref="C4:W4"/>
    <mergeCell ref="A28:Q28"/>
    <mergeCell ref="A29:K29"/>
  </mergeCells>
  <pageMargins left="0.25" right="0.25" top="0.75" bottom="0.75" header="0.3" footer="0.3"/>
  <pageSetup paperSize="9" scale="6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8"/>
  <sheetViews>
    <sheetView workbookViewId="0">
      <selection activeCell="J25" sqref="J25"/>
    </sheetView>
  </sheetViews>
  <sheetFormatPr defaultRowHeight="15" x14ac:dyDescent="0.25"/>
  <cols>
    <col min="1" max="1" width="5.7109375" customWidth="1"/>
    <col min="2" max="2" width="19" customWidth="1"/>
    <col min="3" max="20" width="7.140625" customWidth="1"/>
    <col min="21" max="21" width="14.42578125" customWidth="1"/>
    <col min="22" max="22" width="13.85546875" customWidth="1"/>
  </cols>
  <sheetData>
    <row r="1" spans="1:22" ht="18" x14ac:dyDescent="0.25">
      <c r="A1" s="518" t="s">
        <v>128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</row>
    <row r="3" spans="1:22" ht="16.5" thickBot="1" x14ac:dyDescent="0.3">
      <c r="A3" s="687" t="s">
        <v>135</v>
      </c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687"/>
      <c r="M3" s="687"/>
      <c r="N3" s="687"/>
      <c r="O3" s="687"/>
      <c r="P3" s="687"/>
      <c r="Q3" s="687"/>
      <c r="R3" s="687"/>
      <c r="S3" s="687"/>
      <c r="T3" s="246"/>
    </row>
    <row r="4" spans="1:22" ht="16.5" thickBot="1" x14ac:dyDescent="0.3">
      <c r="A4" s="571"/>
      <c r="B4" s="523" t="s">
        <v>24</v>
      </c>
      <c r="C4" s="688" t="s">
        <v>25</v>
      </c>
      <c r="D4" s="689"/>
      <c r="E4" s="689"/>
      <c r="F4" s="689"/>
      <c r="G4" s="689"/>
      <c r="H4" s="689"/>
      <c r="I4" s="689"/>
      <c r="J4" s="689"/>
      <c r="K4" s="689"/>
      <c r="L4" s="689"/>
      <c r="M4" s="689"/>
      <c r="N4" s="689"/>
      <c r="O4" s="689"/>
      <c r="P4" s="689"/>
      <c r="Q4" s="689"/>
      <c r="R4" s="689"/>
      <c r="S4" s="689"/>
      <c r="T4" s="690"/>
    </row>
    <row r="5" spans="1:22" ht="30.75" thickBot="1" x14ac:dyDescent="0.3">
      <c r="A5" s="673"/>
      <c r="B5" s="674"/>
      <c r="C5" s="289">
        <v>0.3</v>
      </c>
      <c r="D5" s="290">
        <v>0.4</v>
      </c>
      <c r="E5" s="290">
        <v>0.5</v>
      </c>
      <c r="F5" s="290">
        <v>0.6</v>
      </c>
      <c r="G5" s="290">
        <v>0.7</v>
      </c>
      <c r="H5" s="290">
        <v>0.8</v>
      </c>
      <c r="I5" s="290">
        <v>0.9</v>
      </c>
      <c r="J5" s="290">
        <v>1</v>
      </c>
      <c r="K5" s="290">
        <v>1.1000000000000001</v>
      </c>
      <c r="L5" s="290">
        <v>1.2</v>
      </c>
      <c r="M5" s="291">
        <v>1.3</v>
      </c>
      <c r="N5" s="291">
        <v>1.4</v>
      </c>
      <c r="O5" s="291">
        <v>1.5</v>
      </c>
      <c r="P5" s="291">
        <v>1.6</v>
      </c>
      <c r="Q5" s="291">
        <v>1.7</v>
      </c>
      <c r="R5" s="291">
        <v>1.8</v>
      </c>
      <c r="S5" s="291">
        <v>1.9</v>
      </c>
      <c r="T5" s="291">
        <v>2</v>
      </c>
      <c r="U5" s="335" t="s">
        <v>388</v>
      </c>
      <c r="V5" s="288" t="s">
        <v>389</v>
      </c>
    </row>
    <row r="6" spans="1:22" ht="15.75" thickBot="1" x14ac:dyDescent="0.3">
      <c r="A6" s="318">
        <v>0</v>
      </c>
      <c r="B6" s="312" t="s">
        <v>383</v>
      </c>
      <c r="C6" s="309">
        <f>J6*0.3</f>
        <v>704.1</v>
      </c>
      <c r="D6" s="118">
        <f>J6*0.4</f>
        <v>938.80000000000007</v>
      </c>
      <c r="E6" s="118">
        <f>J6*0.5</f>
        <v>1173.5</v>
      </c>
      <c r="F6" s="118">
        <f>J6*0.6</f>
        <v>1408.2</v>
      </c>
      <c r="G6" s="118">
        <f>J6*0.7</f>
        <v>1642.8999999999999</v>
      </c>
      <c r="H6" s="118">
        <f>J6*0.8</f>
        <v>1877.6000000000001</v>
      </c>
      <c r="I6" s="118">
        <f>J6*0.9</f>
        <v>2112.3000000000002</v>
      </c>
      <c r="J6" s="118">
        <v>2347</v>
      </c>
      <c r="K6" s="118">
        <f>J6*1.1</f>
        <v>2581.7000000000003</v>
      </c>
      <c r="L6" s="118">
        <f>J6*1.2</f>
        <v>2816.4</v>
      </c>
      <c r="M6" s="118">
        <f>J6*1.3</f>
        <v>3051.1</v>
      </c>
      <c r="N6" s="118">
        <f>J6*1.4</f>
        <v>3285.7999999999997</v>
      </c>
      <c r="O6" s="118">
        <f>J6*1.5</f>
        <v>3520.5</v>
      </c>
      <c r="P6" s="118">
        <f t="shared" ref="P6:P20" si="0">J6*1.6</f>
        <v>3755.2000000000003</v>
      </c>
      <c r="Q6" s="118">
        <f>J6*1.7</f>
        <v>3989.9</v>
      </c>
      <c r="R6" s="118">
        <f>J6*1.8</f>
        <v>4224.6000000000004</v>
      </c>
      <c r="S6" s="118">
        <f>J6*1.9</f>
        <v>4459.3</v>
      </c>
      <c r="T6" s="118">
        <f>J6*2</f>
        <v>4694</v>
      </c>
      <c r="U6" s="327">
        <v>120</v>
      </c>
      <c r="V6" s="328">
        <v>200</v>
      </c>
    </row>
    <row r="7" spans="1:22" ht="15" customHeight="1" thickBot="1" x14ac:dyDescent="0.3">
      <c r="A7" s="675">
        <v>1</v>
      </c>
      <c r="B7" s="313" t="s">
        <v>196</v>
      </c>
      <c r="C7" s="310">
        <f t="shared" ref="C7:C24" si="1">J7*0.3</f>
        <v>855.3</v>
      </c>
      <c r="D7" s="120">
        <f t="shared" ref="D7:D24" si="2">J7*0.4</f>
        <v>1140.4000000000001</v>
      </c>
      <c r="E7" s="120">
        <f t="shared" ref="E7:E24" si="3">J7*0.5</f>
        <v>1425.5</v>
      </c>
      <c r="F7" s="120">
        <f t="shared" ref="F7:F24" si="4">J7*0.6</f>
        <v>1710.6</v>
      </c>
      <c r="G7" s="120">
        <f t="shared" ref="G7:G24" si="5">J7*0.7</f>
        <v>1995.6999999999998</v>
      </c>
      <c r="H7" s="120">
        <f t="shared" ref="H7:H24" si="6">J7*0.8</f>
        <v>2280.8000000000002</v>
      </c>
      <c r="I7" s="120">
        <f t="shared" ref="I7:I24" si="7">J7*0.9</f>
        <v>2565.9</v>
      </c>
      <c r="J7" s="120">
        <v>2851</v>
      </c>
      <c r="K7" s="120">
        <f t="shared" ref="K7:K24" si="8">J7*1.1</f>
        <v>3136.1000000000004</v>
      </c>
      <c r="L7" s="120">
        <f t="shared" ref="L7:L24" si="9">J7*1.2</f>
        <v>3421.2</v>
      </c>
      <c r="M7" s="120">
        <f t="shared" ref="M7:M22" si="10">J7*1.3</f>
        <v>3706.3</v>
      </c>
      <c r="N7" s="120">
        <f t="shared" ref="N7:N22" si="11">J7*1.4</f>
        <v>3991.3999999999996</v>
      </c>
      <c r="O7" s="120"/>
      <c r="P7" s="120"/>
      <c r="Q7" s="120"/>
      <c r="R7" s="120"/>
      <c r="S7" s="120"/>
      <c r="T7" s="120"/>
      <c r="U7" s="329">
        <v>120</v>
      </c>
      <c r="V7" s="330">
        <v>140</v>
      </c>
    </row>
    <row r="8" spans="1:22" ht="15" customHeight="1" thickBot="1" x14ac:dyDescent="0.3">
      <c r="A8" s="676"/>
      <c r="B8" s="314" t="s">
        <v>197</v>
      </c>
      <c r="C8" s="237">
        <f t="shared" si="1"/>
        <v>855.3</v>
      </c>
      <c r="D8" s="244">
        <f t="shared" si="2"/>
        <v>1140.4000000000001</v>
      </c>
      <c r="E8" s="244">
        <f t="shared" si="3"/>
        <v>1425.5</v>
      </c>
      <c r="F8" s="244">
        <f t="shared" si="4"/>
        <v>1710.6</v>
      </c>
      <c r="G8" s="244">
        <f t="shared" si="5"/>
        <v>1995.6999999999998</v>
      </c>
      <c r="H8" s="244">
        <f t="shared" si="6"/>
        <v>2280.8000000000002</v>
      </c>
      <c r="I8" s="244">
        <f t="shared" si="7"/>
        <v>2565.9</v>
      </c>
      <c r="J8" s="120">
        <v>2851</v>
      </c>
      <c r="K8" s="244">
        <f t="shared" si="8"/>
        <v>3136.1000000000004</v>
      </c>
      <c r="L8" s="244">
        <f t="shared" si="9"/>
        <v>3421.2</v>
      </c>
      <c r="M8" s="244">
        <f t="shared" si="10"/>
        <v>3706.3</v>
      </c>
      <c r="N8" s="244">
        <f t="shared" si="11"/>
        <v>3991.3999999999996</v>
      </c>
      <c r="O8" s="244"/>
      <c r="P8" s="244"/>
      <c r="Q8" s="244"/>
      <c r="R8" s="244"/>
      <c r="S8" s="244"/>
      <c r="T8" s="244"/>
      <c r="U8" s="320">
        <v>120</v>
      </c>
      <c r="V8" s="322">
        <v>140</v>
      </c>
    </row>
    <row r="9" spans="1:22" ht="15" customHeight="1" thickBot="1" x14ac:dyDescent="0.3">
      <c r="A9" s="676"/>
      <c r="B9" s="314" t="s">
        <v>198</v>
      </c>
      <c r="C9" s="237">
        <f t="shared" si="1"/>
        <v>855.3</v>
      </c>
      <c r="D9" s="244">
        <f t="shared" si="2"/>
        <v>1140.4000000000001</v>
      </c>
      <c r="E9" s="244">
        <f t="shared" si="3"/>
        <v>1425.5</v>
      </c>
      <c r="F9" s="244">
        <f t="shared" si="4"/>
        <v>1710.6</v>
      </c>
      <c r="G9" s="244">
        <f t="shared" si="5"/>
        <v>1995.6999999999998</v>
      </c>
      <c r="H9" s="244">
        <f t="shared" si="6"/>
        <v>2280.8000000000002</v>
      </c>
      <c r="I9" s="244">
        <f t="shared" si="7"/>
        <v>2565.9</v>
      </c>
      <c r="J9" s="120">
        <v>2851</v>
      </c>
      <c r="K9" s="244">
        <f t="shared" si="8"/>
        <v>3136.1000000000004</v>
      </c>
      <c r="L9" s="244">
        <f t="shared" si="9"/>
        <v>3421.2</v>
      </c>
      <c r="M9" s="244">
        <f t="shared" si="10"/>
        <v>3706.3</v>
      </c>
      <c r="N9" s="244">
        <f t="shared" si="11"/>
        <v>3991.3999999999996</v>
      </c>
      <c r="O9" s="244"/>
      <c r="P9" s="244"/>
      <c r="Q9" s="244"/>
      <c r="R9" s="244"/>
      <c r="S9" s="244"/>
      <c r="T9" s="244"/>
      <c r="U9" s="320">
        <v>120</v>
      </c>
      <c r="V9" s="322">
        <v>135</v>
      </c>
    </row>
    <row r="10" spans="1:22" ht="15" customHeight="1" thickBot="1" x14ac:dyDescent="0.3">
      <c r="A10" s="676"/>
      <c r="B10" s="314" t="s">
        <v>199</v>
      </c>
      <c r="C10" s="237">
        <f t="shared" si="1"/>
        <v>855.3</v>
      </c>
      <c r="D10" s="244">
        <f t="shared" si="2"/>
        <v>1140.4000000000001</v>
      </c>
      <c r="E10" s="244">
        <f t="shared" si="3"/>
        <v>1425.5</v>
      </c>
      <c r="F10" s="244">
        <f t="shared" si="4"/>
        <v>1710.6</v>
      </c>
      <c r="G10" s="244">
        <f t="shared" si="5"/>
        <v>1995.6999999999998</v>
      </c>
      <c r="H10" s="244">
        <f t="shared" si="6"/>
        <v>2280.8000000000002</v>
      </c>
      <c r="I10" s="244">
        <f t="shared" si="7"/>
        <v>2565.9</v>
      </c>
      <c r="J10" s="120">
        <v>2851</v>
      </c>
      <c r="K10" s="244">
        <f t="shared" si="8"/>
        <v>3136.1000000000004</v>
      </c>
      <c r="L10" s="244">
        <f t="shared" si="9"/>
        <v>3421.2</v>
      </c>
      <c r="M10" s="244">
        <f t="shared" si="10"/>
        <v>3706.3</v>
      </c>
      <c r="N10" s="244">
        <f t="shared" si="11"/>
        <v>3991.3999999999996</v>
      </c>
      <c r="O10" s="244">
        <f t="shared" ref="O10:O20" si="12">J10*1.5</f>
        <v>4276.5</v>
      </c>
      <c r="P10" s="244">
        <f t="shared" si="0"/>
        <v>4561.6000000000004</v>
      </c>
      <c r="Q10" s="244">
        <f t="shared" ref="Q10:Q20" si="13">J10*1.7</f>
        <v>4846.7</v>
      </c>
      <c r="R10" s="244">
        <f t="shared" ref="R10:R20" si="14">J10*1.8</f>
        <v>5131.8</v>
      </c>
      <c r="S10" s="244">
        <f t="shared" ref="S10:S20" si="15">J10*1.9</f>
        <v>5416.9</v>
      </c>
      <c r="T10" s="244"/>
      <c r="U10" s="320">
        <v>120</v>
      </c>
      <c r="V10" s="321">
        <v>190</v>
      </c>
    </row>
    <row r="11" spans="1:22" ht="15" customHeight="1" thickBot="1" x14ac:dyDescent="0.3">
      <c r="A11" s="677"/>
      <c r="B11" s="315" t="s">
        <v>200</v>
      </c>
      <c r="C11" s="311">
        <f t="shared" si="1"/>
        <v>855.3</v>
      </c>
      <c r="D11" s="117">
        <f t="shared" si="2"/>
        <v>1140.4000000000001</v>
      </c>
      <c r="E11" s="117">
        <f t="shared" si="3"/>
        <v>1425.5</v>
      </c>
      <c r="F11" s="117">
        <f t="shared" si="4"/>
        <v>1710.6</v>
      </c>
      <c r="G11" s="117">
        <f t="shared" si="5"/>
        <v>1995.6999999999998</v>
      </c>
      <c r="H11" s="117">
        <f t="shared" si="6"/>
        <v>2280.8000000000002</v>
      </c>
      <c r="I11" s="117">
        <f t="shared" si="7"/>
        <v>2565.9</v>
      </c>
      <c r="J11" s="120">
        <v>2851</v>
      </c>
      <c r="K11" s="117">
        <f t="shared" si="8"/>
        <v>3136.1000000000004</v>
      </c>
      <c r="L11" s="117">
        <f t="shared" si="9"/>
        <v>3421.2</v>
      </c>
      <c r="M11" s="117">
        <f t="shared" si="10"/>
        <v>3706.3</v>
      </c>
      <c r="N11" s="117">
        <f t="shared" si="11"/>
        <v>3991.3999999999996</v>
      </c>
      <c r="O11" s="117"/>
      <c r="P11" s="117"/>
      <c r="Q11" s="117"/>
      <c r="R11" s="117"/>
      <c r="S11" s="117"/>
      <c r="T11" s="117"/>
      <c r="U11" s="325">
        <v>120</v>
      </c>
      <c r="V11" s="331">
        <v>135</v>
      </c>
    </row>
    <row r="12" spans="1:22" ht="15" customHeight="1" thickBot="1" x14ac:dyDescent="0.3">
      <c r="A12" s="675">
        <v>2</v>
      </c>
      <c r="B12" s="313" t="s">
        <v>201</v>
      </c>
      <c r="C12" s="310">
        <f t="shared" si="1"/>
        <v>1265.3999999999999</v>
      </c>
      <c r="D12" s="120">
        <f t="shared" si="2"/>
        <v>1687.2</v>
      </c>
      <c r="E12" s="120">
        <f t="shared" si="3"/>
        <v>2109</v>
      </c>
      <c r="F12" s="120">
        <f t="shared" si="4"/>
        <v>2530.7999999999997</v>
      </c>
      <c r="G12" s="120">
        <f t="shared" si="5"/>
        <v>2952.6</v>
      </c>
      <c r="H12" s="120">
        <f t="shared" si="6"/>
        <v>3374.4</v>
      </c>
      <c r="I12" s="120">
        <f t="shared" si="7"/>
        <v>3796.2000000000003</v>
      </c>
      <c r="J12" s="120">
        <v>4218</v>
      </c>
      <c r="K12" s="120">
        <f t="shared" si="8"/>
        <v>4639.8</v>
      </c>
      <c r="L12" s="120">
        <f t="shared" si="9"/>
        <v>5061.5999999999995</v>
      </c>
      <c r="M12" s="120">
        <f t="shared" si="10"/>
        <v>5483.4000000000005</v>
      </c>
      <c r="N12" s="120">
        <f t="shared" si="11"/>
        <v>5905.2</v>
      </c>
      <c r="O12" s="120"/>
      <c r="P12" s="120"/>
      <c r="Q12" s="120"/>
      <c r="R12" s="120"/>
      <c r="S12" s="120"/>
      <c r="T12" s="120"/>
      <c r="U12" s="329">
        <v>120</v>
      </c>
      <c r="V12" s="332">
        <v>140</v>
      </c>
    </row>
    <row r="13" spans="1:22" ht="15" customHeight="1" thickBot="1" x14ac:dyDescent="0.3">
      <c r="A13" s="676"/>
      <c r="B13" s="314" t="s">
        <v>202</v>
      </c>
      <c r="C13" s="237">
        <f t="shared" si="1"/>
        <v>1265.3999999999999</v>
      </c>
      <c r="D13" s="244">
        <f t="shared" si="2"/>
        <v>1687.2</v>
      </c>
      <c r="E13" s="244">
        <f t="shared" si="3"/>
        <v>2109</v>
      </c>
      <c r="F13" s="244">
        <f t="shared" si="4"/>
        <v>2530.7999999999997</v>
      </c>
      <c r="G13" s="244">
        <f t="shared" si="5"/>
        <v>2952.6</v>
      </c>
      <c r="H13" s="244">
        <f t="shared" si="6"/>
        <v>3374.4</v>
      </c>
      <c r="I13" s="244">
        <f t="shared" si="7"/>
        <v>3796.2000000000003</v>
      </c>
      <c r="J13" s="120">
        <v>4218</v>
      </c>
      <c r="K13" s="244">
        <f t="shared" si="8"/>
        <v>4639.8</v>
      </c>
      <c r="L13" s="244">
        <f t="shared" si="9"/>
        <v>5061.5999999999995</v>
      </c>
      <c r="M13" s="244">
        <f>J13*1.3</f>
        <v>5483.4000000000005</v>
      </c>
      <c r="N13" s="244">
        <f t="shared" si="11"/>
        <v>5905.2</v>
      </c>
      <c r="O13" s="244">
        <f t="shared" si="12"/>
        <v>6327</v>
      </c>
      <c r="P13" s="244">
        <f t="shared" si="0"/>
        <v>6748.8</v>
      </c>
      <c r="Q13" s="244">
        <f t="shared" si="13"/>
        <v>7170.5999999999995</v>
      </c>
      <c r="R13" s="244">
        <f t="shared" si="14"/>
        <v>7592.4000000000005</v>
      </c>
      <c r="S13" s="244">
        <f t="shared" si="15"/>
        <v>8014.2</v>
      </c>
      <c r="T13" s="244">
        <f t="shared" ref="T13:T19" si="16">J13*2</f>
        <v>8436</v>
      </c>
      <c r="U13" s="320">
        <v>120</v>
      </c>
      <c r="V13" s="321">
        <v>200</v>
      </c>
    </row>
    <row r="14" spans="1:22" ht="15" customHeight="1" thickBot="1" x14ac:dyDescent="0.3">
      <c r="A14" s="676"/>
      <c r="B14" s="314" t="s">
        <v>384</v>
      </c>
      <c r="C14" s="237">
        <f t="shared" si="1"/>
        <v>1265.3999999999999</v>
      </c>
      <c r="D14" s="244">
        <f t="shared" si="2"/>
        <v>1687.2</v>
      </c>
      <c r="E14" s="244">
        <f t="shared" si="3"/>
        <v>2109</v>
      </c>
      <c r="F14" s="244">
        <f t="shared" si="4"/>
        <v>2530.7999999999997</v>
      </c>
      <c r="G14" s="244">
        <f t="shared" si="5"/>
        <v>2952.6</v>
      </c>
      <c r="H14" s="244">
        <f t="shared" si="6"/>
        <v>3374.4</v>
      </c>
      <c r="I14" s="244">
        <f t="shared" si="7"/>
        <v>3796.2000000000003</v>
      </c>
      <c r="J14" s="120">
        <v>4218</v>
      </c>
      <c r="K14" s="244">
        <f t="shared" si="8"/>
        <v>4639.8</v>
      </c>
      <c r="L14" s="244">
        <f t="shared" si="9"/>
        <v>5061.5999999999995</v>
      </c>
      <c r="M14" s="244">
        <f t="shared" si="10"/>
        <v>5483.4000000000005</v>
      </c>
      <c r="N14" s="244"/>
      <c r="O14" s="244"/>
      <c r="P14" s="244"/>
      <c r="Q14" s="244"/>
      <c r="R14" s="244"/>
      <c r="S14" s="244"/>
      <c r="T14" s="244"/>
      <c r="U14" s="320">
        <v>120</v>
      </c>
      <c r="V14" s="322">
        <v>130</v>
      </c>
    </row>
    <row r="15" spans="1:22" ht="15" customHeight="1" thickBot="1" x14ac:dyDescent="0.3">
      <c r="A15" s="676"/>
      <c r="B15" s="314" t="s">
        <v>203</v>
      </c>
      <c r="C15" s="237">
        <f t="shared" si="1"/>
        <v>1265.3999999999999</v>
      </c>
      <c r="D15" s="244">
        <f t="shared" si="2"/>
        <v>1687.2</v>
      </c>
      <c r="E15" s="244">
        <f t="shared" si="3"/>
        <v>2109</v>
      </c>
      <c r="F15" s="244">
        <f t="shared" si="4"/>
        <v>2530.7999999999997</v>
      </c>
      <c r="G15" s="244">
        <f t="shared" si="5"/>
        <v>2952.6</v>
      </c>
      <c r="H15" s="244">
        <f t="shared" si="6"/>
        <v>3374.4</v>
      </c>
      <c r="I15" s="244">
        <f t="shared" si="7"/>
        <v>3796.2000000000003</v>
      </c>
      <c r="J15" s="120">
        <v>4218</v>
      </c>
      <c r="K15" s="244">
        <f t="shared" si="8"/>
        <v>4639.8</v>
      </c>
      <c r="L15" s="244">
        <f t="shared" si="9"/>
        <v>5061.5999999999995</v>
      </c>
      <c r="M15" s="244">
        <f t="shared" si="10"/>
        <v>5483.4000000000005</v>
      </c>
      <c r="N15" s="244">
        <f t="shared" si="11"/>
        <v>5905.2</v>
      </c>
      <c r="O15" s="244">
        <f t="shared" si="12"/>
        <v>6327</v>
      </c>
      <c r="P15" s="244">
        <f t="shared" si="0"/>
        <v>6748.8</v>
      </c>
      <c r="Q15" s="244">
        <f t="shared" si="13"/>
        <v>7170.5999999999995</v>
      </c>
      <c r="R15" s="244">
        <f t="shared" si="14"/>
        <v>7592.4000000000005</v>
      </c>
      <c r="S15" s="244">
        <f t="shared" si="15"/>
        <v>8014.2</v>
      </c>
      <c r="T15" s="244">
        <f t="shared" si="16"/>
        <v>8436</v>
      </c>
      <c r="U15" s="320">
        <v>120</v>
      </c>
      <c r="V15" s="321">
        <v>200</v>
      </c>
    </row>
    <row r="16" spans="1:22" ht="15" customHeight="1" thickBot="1" x14ac:dyDescent="0.3">
      <c r="A16" s="677"/>
      <c r="B16" s="315" t="s">
        <v>204</v>
      </c>
      <c r="C16" s="311">
        <f t="shared" si="1"/>
        <v>1265.3999999999999</v>
      </c>
      <c r="D16" s="117">
        <f t="shared" si="2"/>
        <v>1687.2</v>
      </c>
      <c r="E16" s="117">
        <f t="shared" si="3"/>
        <v>2109</v>
      </c>
      <c r="F16" s="117">
        <f t="shared" si="4"/>
        <v>2530.7999999999997</v>
      </c>
      <c r="G16" s="117">
        <f t="shared" si="5"/>
        <v>2952.6</v>
      </c>
      <c r="H16" s="117">
        <f t="shared" si="6"/>
        <v>3374.4</v>
      </c>
      <c r="I16" s="117">
        <f t="shared" si="7"/>
        <v>3796.2000000000003</v>
      </c>
      <c r="J16" s="120">
        <v>4218</v>
      </c>
      <c r="K16" s="117">
        <f t="shared" si="8"/>
        <v>4639.8</v>
      </c>
      <c r="L16" s="117">
        <f t="shared" si="9"/>
        <v>5061.5999999999995</v>
      </c>
      <c r="M16" s="117">
        <f t="shared" si="10"/>
        <v>5483.4000000000005</v>
      </c>
      <c r="N16" s="117">
        <f t="shared" si="11"/>
        <v>5905.2</v>
      </c>
      <c r="O16" s="117"/>
      <c r="P16" s="117"/>
      <c r="Q16" s="117"/>
      <c r="R16" s="117"/>
      <c r="S16" s="117"/>
      <c r="T16" s="117"/>
      <c r="U16" s="325">
        <v>120</v>
      </c>
      <c r="V16" s="333">
        <v>140</v>
      </c>
    </row>
    <row r="17" spans="1:22" ht="15" customHeight="1" x14ac:dyDescent="0.25">
      <c r="A17" s="679">
        <v>3</v>
      </c>
      <c r="B17" s="316" t="s">
        <v>385</v>
      </c>
      <c r="C17" s="31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685" t="s">
        <v>390</v>
      </c>
      <c r="V17" s="686"/>
    </row>
    <row r="18" spans="1:22" ht="15.75" customHeight="1" x14ac:dyDescent="0.25">
      <c r="A18" s="676"/>
      <c r="B18" s="314" t="s">
        <v>205</v>
      </c>
      <c r="C18" s="237">
        <f t="shared" si="1"/>
        <v>1529.3999999999999</v>
      </c>
      <c r="D18" s="244">
        <f t="shared" si="2"/>
        <v>2039.2</v>
      </c>
      <c r="E18" s="244">
        <f t="shared" si="3"/>
        <v>2549</v>
      </c>
      <c r="F18" s="244">
        <f t="shared" si="4"/>
        <v>3058.7999999999997</v>
      </c>
      <c r="G18" s="244">
        <f t="shared" si="5"/>
        <v>3568.6</v>
      </c>
      <c r="H18" s="244">
        <f t="shared" si="6"/>
        <v>4078.4</v>
      </c>
      <c r="I18" s="244">
        <f t="shared" si="7"/>
        <v>4588.2</v>
      </c>
      <c r="J18" s="244">
        <v>5098</v>
      </c>
      <c r="K18" s="244">
        <f t="shared" si="8"/>
        <v>5607.8</v>
      </c>
      <c r="L18" s="244">
        <f t="shared" si="9"/>
        <v>6117.5999999999995</v>
      </c>
      <c r="M18" s="244">
        <f t="shared" si="10"/>
        <v>6627.4000000000005</v>
      </c>
      <c r="N18" s="244">
        <f t="shared" si="11"/>
        <v>7137.2</v>
      </c>
      <c r="O18" s="244">
        <f t="shared" si="12"/>
        <v>7647</v>
      </c>
      <c r="P18" s="244">
        <f t="shared" si="0"/>
        <v>8156.8</v>
      </c>
      <c r="Q18" s="244">
        <f t="shared" si="13"/>
        <v>8666.6</v>
      </c>
      <c r="R18" s="244">
        <f t="shared" si="14"/>
        <v>9176.4</v>
      </c>
      <c r="S18" s="244"/>
      <c r="T18" s="244"/>
      <c r="U18" s="320">
        <v>120</v>
      </c>
      <c r="V18" s="323">
        <v>180</v>
      </c>
    </row>
    <row r="19" spans="1:22" ht="15.75" customHeight="1" x14ac:dyDescent="0.25">
      <c r="A19" s="676"/>
      <c r="B19" s="314" t="s">
        <v>206</v>
      </c>
      <c r="C19" s="237">
        <f t="shared" si="1"/>
        <v>1529.3999999999999</v>
      </c>
      <c r="D19" s="244">
        <f t="shared" si="2"/>
        <v>2039.2</v>
      </c>
      <c r="E19" s="244">
        <f t="shared" si="3"/>
        <v>2549</v>
      </c>
      <c r="F19" s="244">
        <f t="shared" si="4"/>
        <v>3058.7999999999997</v>
      </c>
      <c r="G19" s="244">
        <f t="shared" si="5"/>
        <v>3568.6</v>
      </c>
      <c r="H19" s="244">
        <f t="shared" si="6"/>
        <v>4078.4</v>
      </c>
      <c r="I19" s="244">
        <f t="shared" si="7"/>
        <v>4588.2</v>
      </c>
      <c r="J19" s="244">
        <v>5098</v>
      </c>
      <c r="K19" s="244">
        <f t="shared" si="8"/>
        <v>5607.8</v>
      </c>
      <c r="L19" s="244">
        <f t="shared" si="9"/>
        <v>6117.5999999999995</v>
      </c>
      <c r="M19" s="244">
        <f t="shared" si="10"/>
        <v>6627.4000000000005</v>
      </c>
      <c r="N19" s="244">
        <f t="shared" si="11"/>
        <v>7137.2</v>
      </c>
      <c r="O19" s="244">
        <f t="shared" si="12"/>
        <v>7647</v>
      </c>
      <c r="P19" s="244">
        <f t="shared" si="0"/>
        <v>8156.8</v>
      </c>
      <c r="Q19" s="244">
        <f t="shared" si="13"/>
        <v>8666.6</v>
      </c>
      <c r="R19" s="244">
        <f t="shared" si="14"/>
        <v>9176.4</v>
      </c>
      <c r="S19" s="244">
        <f t="shared" si="15"/>
        <v>9686.1999999999989</v>
      </c>
      <c r="T19" s="244">
        <f t="shared" si="16"/>
        <v>10196</v>
      </c>
      <c r="U19" s="320">
        <v>120</v>
      </c>
      <c r="V19" s="324">
        <v>200</v>
      </c>
    </row>
    <row r="20" spans="1:22" ht="15" customHeight="1" thickBot="1" x14ac:dyDescent="0.3">
      <c r="A20" s="677"/>
      <c r="B20" s="317" t="s">
        <v>207</v>
      </c>
      <c r="C20" s="311">
        <f t="shared" si="1"/>
        <v>1529.3999999999999</v>
      </c>
      <c r="D20" s="117">
        <f t="shared" si="2"/>
        <v>2039.2</v>
      </c>
      <c r="E20" s="117">
        <f t="shared" si="3"/>
        <v>2549</v>
      </c>
      <c r="F20" s="117">
        <f t="shared" si="4"/>
        <v>3058.7999999999997</v>
      </c>
      <c r="G20" s="117">
        <f t="shared" si="5"/>
        <v>3568.6</v>
      </c>
      <c r="H20" s="117">
        <f t="shared" si="6"/>
        <v>4078.4</v>
      </c>
      <c r="I20" s="117">
        <f t="shared" si="7"/>
        <v>4588.2</v>
      </c>
      <c r="J20" s="244">
        <v>5098</v>
      </c>
      <c r="K20" s="117">
        <f t="shared" si="8"/>
        <v>5607.8</v>
      </c>
      <c r="L20" s="117">
        <f t="shared" si="9"/>
        <v>6117.5999999999995</v>
      </c>
      <c r="M20" s="117">
        <f t="shared" si="10"/>
        <v>6627.4000000000005</v>
      </c>
      <c r="N20" s="117">
        <f t="shared" si="11"/>
        <v>7137.2</v>
      </c>
      <c r="O20" s="117">
        <f t="shared" si="12"/>
        <v>7647</v>
      </c>
      <c r="P20" s="117">
        <f t="shared" si="0"/>
        <v>8156.8</v>
      </c>
      <c r="Q20" s="117">
        <f t="shared" si="13"/>
        <v>8666.6</v>
      </c>
      <c r="R20" s="117">
        <f t="shared" si="14"/>
        <v>9176.4</v>
      </c>
      <c r="S20" s="117">
        <f t="shared" si="15"/>
        <v>9686.1999999999989</v>
      </c>
      <c r="T20" s="117"/>
      <c r="U20" s="325">
        <v>120</v>
      </c>
      <c r="V20" s="326">
        <v>190</v>
      </c>
    </row>
    <row r="21" spans="1:22" ht="15" customHeight="1" thickBot="1" x14ac:dyDescent="0.3">
      <c r="A21" s="675">
        <v>4</v>
      </c>
      <c r="B21" s="313" t="s">
        <v>386</v>
      </c>
      <c r="C21" s="310">
        <f t="shared" si="1"/>
        <v>1932.3</v>
      </c>
      <c r="D21" s="120">
        <f t="shared" si="2"/>
        <v>2576.4</v>
      </c>
      <c r="E21" s="120">
        <f t="shared" si="3"/>
        <v>3220.5</v>
      </c>
      <c r="F21" s="120">
        <f t="shared" si="4"/>
        <v>3864.6</v>
      </c>
      <c r="G21" s="120">
        <f t="shared" si="5"/>
        <v>4508.7</v>
      </c>
      <c r="H21" s="120">
        <f t="shared" si="6"/>
        <v>5152.8</v>
      </c>
      <c r="I21" s="120">
        <f t="shared" si="7"/>
        <v>5796.9000000000005</v>
      </c>
      <c r="J21" s="120">
        <v>6441</v>
      </c>
      <c r="K21" s="120">
        <f t="shared" si="8"/>
        <v>7085.1</v>
      </c>
      <c r="L21" s="120">
        <f t="shared" si="9"/>
        <v>7729.2</v>
      </c>
      <c r="M21" s="120">
        <f t="shared" si="10"/>
        <v>8373.3000000000011</v>
      </c>
      <c r="N21" s="120"/>
      <c r="O21" s="120"/>
      <c r="P21" s="120"/>
      <c r="Q21" s="120"/>
      <c r="R21" s="120"/>
      <c r="S21" s="120"/>
      <c r="T21" s="120"/>
      <c r="U21" s="329">
        <v>120</v>
      </c>
      <c r="V21" s="334">
        <v>130</v>
      </c>
    </row>
    <row r="22" spans="1:22" ht="15" customHeight="1" thickBot="1" x14ac:dyDescent="0.3">
      <c r="A22" s="676"/>
      <c r="B22" s="314" t="s">
        <v>208</v>
      </c>
      <c r="C22" s="237">
        <f t="shared" si="1"/>
        <v>1932.3</v>
      </c>
      <c r="D22" s="244">
        <f t="shared" si="2"/>
        <v>2576.4</v>
      </c>
      <c r="E22" s="244">
        <f t="shared" si="3"/>
        <v>3220.5</v>
      </c>
      <c r="F22" s="244">
        <f t="shared" si="4"/>
        <v>3864.6</v>
      </c>
      <c r="G22" s="244">
        <f t="shared" si="5"/>
        <v>4508.7</v>
      </c>
      <c r="H22" s="244">
        <f t="shared" si="6"/>
        <v>5152.8</v>
      </c>
      <c r="I22" s="244">
        <f t="shared" si="7"/>
        <v>5796.9000000000005</v>
      </c>
      <c r="J22" s="120">
        <v>6441</v>
      </c>
      <c r="K22" s="244">
        <f t="shared" si="8"/>
        <v>7085.1</v>
      </c>
      <c r="L22" s="244">
        <f t="shared" si="9"/>
        <v>7729.2</v>
      </c>
      <c r="M22" s="244">
        <f t="shared" si="10"/>
        <v>8373.3000000000011</v>
      </c>
      <c r="N22" s="244">
        <f t="shared" si="11"/>
        <v>9017.4</v>
      </c>
      <c r="O22" s="244"/>
      <c r="P22" s="244"/>
      <c r="Q22" s="244"/>
      <c r="R22" s="244"/>
      <c r="S22" s="244"/>
      <c r="T22" s="244"/>
      <c r="U22" s="320">
        <v>120</v>
      </c>
      <c r="V22" s="324">
        <v>135</v>
      </c>
    </row>
    <row r="23" spans="1:22" ht="15" customHeight="1" thickBot="1" x14ac:dyDescent="0.3">
      <c r="A23" s="676"/>
      <c r="B23" s="314" t="s">
        <v>209</v>
      </c>
      <c r="C23" s="237">
        <f t="shared" si="1"/>
        <v>1932.3</v>
      </c>
      <c r="D23" s="244">
        <f t="shared" si="2"/>
        <v>2576.4</v>
      </c>
      <c r="E23" s="244">
        <f t="shared" si="3"/>
        <v>3220.5</v>
      </c>
      <c r="F23" s="244">
        <f t="shared" si="4"/>
        <v>3864.6</v>
      </c>
      <c r="G23" s="244">
        <f t="shared" si="5"/>
        <v>4508.7</v>
      </c>
      <c r="H23" s="244">
        <f t="shared" si="6"/>
        <v>5152.8</v>
      </c>
      <c r="I23" s="244">
        <f t="shared" si="7"/>
        <v>5796.9000000000005</v>
      </c>
      <c r="J23" s="120">
        <v>6441</v>
      </c>
      <c r="K23" s="244">
        <f t="shared" si="8"/>
        <v>7085.1</v>
      </c>
      <c r="L23" s="244"/>
      <c r="M23" s="244"/>
      <c r="N23" s="244"/>
      <c r="O23" s="244"/>
      <c r="P23" s="244"/>
      <c r="Q23" s="244"/>
      <c r="R23" s="244"/>
      <c r="S23" s="244"/>
      <c r="T23" s="244"/>
      <c r="U23" s="320">
        <v>120</v>
      </c>
      <c r="V23" s="324">
        <v>105</v>
      </c>
    </row>
    <row r="24" spans="1:22" ht="15" customHeight="1" thickBot="1" x14ac:dyDescent="0.3">
      <c r="A24" s="677"/>
      <c r="B24" s="315" t="s">
        <v>387</v>
      </c>
      <c r="C24" s="311">
        <f t="shared" si="1"/>
        <v>1992.3</v>
      </c>
      <c r="D24" s="117">
        <f t="shared" si="2"/>
        <v>2656.4</v>
      </c>
      <c r="E24" s="117">
        <f t="shared" si="3"/>
        <v>3320.5</v>
      </c>
      <c r="F24" s="117">
        <f t="shared" si="4"/>
        <v>3984.6</v>
      </c>
      <c r="G24" s="117">
        <f t="shared" si="5"/>
        <v>4648.7</v>
      </c>
      <c r="H24" s="117">
        <f t="shared" si="6"/>
        <v>5312.8</v>
      </c>
      <c r="I24" s="117">
        <f t="shared" si="7"/>
        <v>5976.9000000000005</v>
      </c>
      <c r="J24" s="120">
        <v>6641</v>
      </c>
      <c r="K24" s="117">
        <f t="shared" si="8"/>
        <v>7305.1</v>
      </c>
      <c r="L24" s="117">
        <f t="shared" si="9"/>
        <v>7969.2</v>
      </c>
      <c r="M24" s="117"/>
      <c r="N24" s="117"/>
      <c r="O24" s="117"/>
      <c r="P24" s="117"/>
      <c r="Q24" s="117"/>
      <c r="R24" s="117"/>
      <c r="S24" s="117"/>
      <c r="T24" s="117"/>
      <c r="U24" s="325">
        <v>120</v>
      </c>
      <c r="V24" s="326">
        <v>120</v>
      </c>
    </row>
    <row r="26" spans="1:22" ht="15.75" x14ac:dyDescent="0.25">
      <c r="A26" s="672" t="s">
        <v>27</v>
      </c>
      <c r="B26" s="672"/>
      <c r="C26" s="672"/>
      <c r="D26" s="672"/>
      <c r="E26" s="672"/>
      <c r="F26" s="672"/>
      <c r="G26" s="672"/>
      <c r="H26" s="672"/>
      <c r="I26" s="672"/>
      <c r="J26" s="672"/>
      <c r="K26" s="672"/>
      <c r="L26" s="672"/>
      <c r="M26" s="672"/>
      <c r="N26" s="672"/>
      <c r="O26" s="672"/>
      <c r="P26" s="672"/>
      <c r="Q26" s="672"/>
    </row>
    <row r="27" spans="1:22" ht="15.75" x14ac:dyDescent="0.25">
      <c r="A27" s="678" t="s">
        <v>118</v>
      </c>
      <c r="B27" s="678"/>
      <c r="C27" s="678"/>
      <c r="D27" s="678"/>
      <c r="E27" s="678"/>
      <c r="F27" s="678"/>
      <c r="G27" s="678"/>
      <c r="H27" s="678"/>
      <c r="I27" s="678"/>
      <c r="J27" s="678"/>
      <c r="K27" s="678"/>
      <c r="L27" s="678"/>
      <c r="M27" s="678"/>
      <c r="N27" s="678"/>
      <c r="O27" s="678"/>
      <c r="P27" s="678"/>
      <c r="Q27" s="678"/>
    </row>
    <row r="28" spans="1:22" ht="15.75" x14ac:dyDescent="0.25">
      <c r="A28" s="683" t="s">
        <v>119</v>
      </c>
      <c r="B28" s="683"/>
      <c r="C28" s="683"/>
      <c r="D28" s="683"/>
      <c r="E28" s="683"/>
      <c r="F28" s="683"/>
      <c r="G28" s="683"/>
      <c r="H28" s="683"/>
      <c r="I28" s="683"/>
      <c r="J28" s="683"/>
      <c r="K28" s="683"/>
      <c r="L28" s="683"/>
      <c r="M28" s="683"/>
      <c r="N28" s="683"/>
      <c r="O28" s="683"/>
      <c r="P28" s="683"/>
      <c r="Q28" s="683"/>
    </row>
    <row r="29" spans="1:22" ht="15.75" x14ac:dyDescent="0.25">
      <c r="A29" s="245" t="s">
        <v>120</v>
      </c>
      <c r="B29" s="245"/>
      <c r="C29" s="245"/>
      <c r="D29" s="245"/>
      <c r="E29" s="245"/>
      <c r="F29" s="245"/>
      <c r="G29" s="245"/>
      <c r="H29" s="245"/>
      <c r="I29" s="245"/>
    </row>
    <row r="30" spans="1:22" ht="15.75" customHeight="1" x14ac:dyDescent="0.25">
      <c r="A30" s="671" t="s">
        <v>121</v>
      </c>
      <c r="B30" s="671"/>
      <c r="C30" s="671"/>
      <c r="D30" s="671"/>
      <c r="E30" s="671"/>
      <c r="F30" s="671"/>
      <c r="G30" s="671"/>
      <c r="H30" s="671"/>
      <c r="I30" s="671"/>
      <c r="J30" s="671"/>
      <c r="K30" s="671"/>
      <c r="L30" s="671"/>
      <c r="M30" s="671"/>
      <c r="N30" s="671"/>
      <c r="O30" s="671"/>
      <c r="P30" s="671"/>
      <c r="Q30" s="671"/>
      <c r="R30" s="671"/>
      <c r="S30" s="671"/>
      <c r="T30" s="671"/>
    </row>
    <row r="31" spans="1:22" ht="15.75" customHeight="1" x14ac:dyDescent="0.25">
      <c r="A31" t="s">
        <v>403</v>
      </c>
      <c r="K31" s="373"/>
    </row>
    <row r="33" spans="1:20" ht="21" x14ac:dyDescent="0.35">
      <c r="A33" s="63" t="s">
        <v>16</v>
      </c>
      <c r="R33" s="11"/>
      <c r="S33" s="240"/>
      <c r="T33" s="240"/>
    </row>
    <row r="34" spans="1:20" ht="21" x14ac:dyDescent="0.35">
      <c r="B34" s="372" t="s">
        <v>402</v>
      </c>
      <c r="R34" s="11"/>
      <c r="S34" s="240"/>
      <c r="T34" s="240"/>
    </row>
    <row r="35" spans="1:20" x14ac:dyDescent="0.25">
      <c r="R35" s="11"/>
      <c r="S35" s="240"/>
      <c r="T35" s="240"/>
    </row>
    <row r="36" spans="1:20" ht="15.75" x14ac:dyDescent="0.25">
      <c r="J36" s="245"/>
      <c r="K36" s="245"/>
      <c r="L36" s="245"/>
      <c r="M36" s="245"/>
      <c r="N36" s="245"/>
      <c r="O36" s="245"/>
      <c r="P36" s="245"/>
      <c r="Q36" s="245"/>
      <c r="R36" s="245"/>
      <c r="S36" s="245"/>
      <c r="T36" s="245"/>
    </row>
    <row r="37" spans="1:20" ht="15.75" customHeight="1" x14ac:dyDescent="0.25"/>
    <row r="38" spans="1:20" ht="15.75" customHeight="1" x14ac:dyDescent="0.25">
      <c r="L38" s="11"/>
      <c r="M38" s="11"/>
      <c r="N38" s="11"/>
      <c r="O38" s="11"/>
      <c r="P38" s="11"/>
      <c r="Q38" s="11"/>
      <c r="R38" s="11"/>
      <c r="S38" s="240"/>
      <c r="T38" s="240"/>
    </row>
  </sheetData>
  <mergeCells count="14">
    <mergeCell ref="U17:V17"/>
    <mergeCell ref="A28:Q28"/>
    <mergeCell ref="A30:T30"/>
    <mergeCell ref="A1:T1"/>
    <mergeCell ref="A3:S3"/>
    <mergeCell ref="B4:B5"/>
    <mergeCell ref="A26:Q26"/>
    <mergeCell ref="A27:Q27"/>
    <mergeCell ref="A4:A5"/>
    <mergeCell ref="A7:A11"/>
    <mergeCell ref="A12:A16"/>
    <mergeCell ref="C4:T4"/>
    <mergeCell ref="A17:A20"/>
    <mergeCell ref="A21:A24"/>
  </mergeCells>
  <pageMargins left="0.25" right="0.25" top="0.75" bottom="0.75" header="0.3" footer="0.3"/>
  <pageSetup paperSize="9" scale="84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8"/>
  <sheetViews>
    <sheetView workbookViewId="0">
      <selection activeCell="J25" sqref="J25"/>
    </sheetView>
  </sheetViews>
  <sheetFormatPr defaultRowHeight="15" x14ac:dyDescent="0.25"/>
  <cols>
    <col min="2" max="2" width="19.28515625" customWidth="1"/>
    <col min="3" max="3" width="6.7109375" customWidth="1"/>
    <col min="4" max="4" width="6.5703125" customWidth="1"/>
    <col min="5" max="7" width="6.7109375" customWidth="1"/>
    <col min="8" max="25" width="6.5703125" customWidth="1"/>
    <col min="26" max="26" width="13.85546875" customWidth="1"/>
    <col min="27" max="27" width="11.7109375" customWidth="1"/>
  </cols>
  <sheetData>
    <row r="1" spans="1:27" ht="18" x14ac:dyDescent="0.25">
      <c r="A1" s="518" t="s">
        <v>133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  <c r="U1" s="518"/>
      <c r="V1" s="518"/>
    </row>
    <row r="2" spans="1:27" ht="21" x14ac:dyDescent="0.35">
      <c r="U2" s="506"/>
      <c r="V2" s="506"/>
    </row>
    <row r="3" spans="1:27" ht="16.5" thickBot="1" x14ac:dyDescent="0.3">
      <c r="A3" s="617" t="s">
        <v>135</v>
      </c>
      <c r="B3" s="617"/>
      <c r="C3" s="617"/>
      <c r="D3" s="617"/>
      <c r="E3" s="617"/>
      <c r="F3" s="617"/>
      <c r="G3" s="617"/>
      <c r="H3" s="617"/>
      <c r="I3" s="617"/>
      <c r="J3" s="617"/>
      <c r="K3" s="617"/>
      <c r="L3" s="617"/>
      <c r="M3" s="617"/>
      <c r="N3" s="617"/>
      <c r="O3" s="617"/>
      <c r="P3" s="617"/>
      <c r="Q3" s="617"/>
      <c r="R3" s="617"/>
      <c r="S3" s="617"/>
      <c r="T3" s="617"/>
      <c r="U3" s="617"/>
      <c r="V3" s="617"/>
    </row>
    <row r="4" spans="1:27" ht="16.5" thickBot="1" x14ac:dyDescent="0.3">
      <c r="A4" s="571"/>
      <c r="B4" s="697" t="s">
        <v>24</v>
      </c>
      <c r="C4" s="688" t="s">
        <v>25</v>
      </c>
      <c r="D4" s="689"/>
      <c r="E4" s="689"/>
      <c r="F4" s="689"/>
      <c r="G4" s="689"/>
      <c r="H4" s="689"/>
      <c r="I4" s="689"/>
      <c r="J4" s="689"/>
      <c r="K4" s="689"/>
      <c r="L4" s="689"/>
      <c r="M4" s="689"/>
      <c r="N4" s="689"/>
      <c r="O4" s="689"/>
      <c r="P4" s="689"/>
      <c r="Q4" s="689"/>
      <c r="R4" s="689"/>
      <c r="S4" s="689"/>
      <c r="T4" s="689"/>
      <c r="U4" s="689"/>
      <c r="V4" s="689"/>
      <c r="W4" s="689"/>
      <c r="X4" s="689"/>
      <c r="Y4" s="690"/>
    </row>
    <row r="5" spans="1:27" ht="45.75" thickBot="1" x14ac:dyDescent="0.3">
      <c r="A5" s="673"/>
      <c r="B5" s="698"/>
      <c r="C5" s="338">
        <v>0.3</v>
      </c>
      <c r="D5" s="338">
        <v>0.4</v>
      </c>
      <c r="E5" s="338">
        <v>0.5</v>
      </c>
      <c r="F5" s="338">
        <v>0.6</v>
      </c>
      <c r="G5" s="338">
        <v>0.7</v>
      </c>
      <c r="H5" s="338">
        <v>0.8</v>
      </c>
      <c r="I5" s="338">
        <v>0.9</v>
      </c>
      <c r="J5" s="338">
        <v>1</v>
      </c>
      <c r="K5" s="338">
        <v>1.1000000000000001</v>
      </c>
      <c r="L5" s="338">
        <v>1.2</v>
      </c>
      <c r="M5" s="339">
        <v>1.3</v>
      </c>
      <c r="N5" s="339">
        <v>1.4</v>
      </c>
      <c r="O5" s="339">
        <v>1.5</v>
      </c>
      <c r="P5" s="339">
        <v>1.6</v>
      </c>
      <c r="Q5" s="339">
        <v>1.7</v>
      </c>
      <c r="R5" s="339">
        <v>1.8</v>
      </c>
      <c r="S5" s="339">
        <v>1.9</v>
      </c>
      <c r="T5" s="339">
        <v>2</v>
      </c>
      <c r="U5" s="339">
        <v>2.1</v>
      </c>
      <c r="V5" s="339">
        <v>2.2000000000000002</v>
      </c>
      <c r="W5" s="339">
        <v>2.2999999999999998</v>
      </c>
      <c r="X5" s="339">
        <v>2.4</v>
      </c>
      <c r="Y5" s="340">
        <v>2.5</v>
      </c>
      <c r="Z5" s="304" t="s">
        <v>388</v>
      </c>
      <c r="AA5" s="293" t="s">
        <v>389</v>
      </c>
    </row>
    <row r="6" spans="1:27" ht="16.5" thickBot="1" x14ac:dyDescent="0.3">
      <c r="A6" s="319">
        <v>0</v>
      </c>
      <c r="B6" s="342" t="s">
        <v>26</v>
      </c>
      <c r="C6" s="309">
        <f>J6*0.3</f>
        <v>1207.5</v>
      </c>
      <c r="D6" s="118">
        <f>J6*0.4</f>
        <v>1610</v>
      </c>
      <c r="E6" s="118">
        <f>J6*0.5</f>
        <v>2012.5</v>
      </c>
      <c r="F6" s="118">
        <f>J6*0.6</f>
        <v>2415</v>
      </c>
      <c r="G6" s="118">
        <f>J6*0.7</f>
        <v>2817.5</v>
      </c>
      <c r="H6" s="118">
        <f>J6*0.8</f>
        <v>3220</v>
      </c>
      <c r="I6" s="118">
        <f>J6*0.9</f>
        <v>3622.5</v>
      </c>
      <c r="J6" s="118">
        <v>4025</v>
      </c>
      <c r="K6" s="118">
        <f>J6*1.1</f>
        <v>4427.5</v>
      </c>
      <c r="L6" s="118">
        <f>J6*1.2</f>
        <v>4830</v>
      </c>
      <c r="M6" s="118">
        <f>J6*1.3</f>
        <v>5232.5</v>
      </c>
      <c r="N6" s="118">
        <f>J6*1.4</f>
        <v>5635</v>
      </c>
      <c r="O6" s="118">
        <f>J6*1.5</f>
        <v>6037.5</v>
      </c>
      <c r="P6" s="118">
        <f t="shared" ref="P6:P24" si="0">J6*1.6</f>
        <v>6440</v>
      </c>
      <c r="Q6" s="118">
        <f>J6*1.7</f>
        <v>6842.5</v>
      </c>
      <c r="R6" s="118">
        <f>J6*1.8</f>
        <v>7245</v>
      </c>
      <c r="S6" s="118">
        <f>J6*1.9</f>
        <v>7647.5</v>
      </c>
      <c r="T6" s="118">
        <f>J6*2</f>
        <v>8050</v>
      </c>
      <c r="U6" s="118">
        <f>J6*2.1</f>
        <v>8452.5</v>
      </c>
      <c r="V6" s="118">
        <f>J6*2.2</f>
        <v>8855</v>
      </c>
      <c r="W6" s="118">
        <f>J6*2.3</f>
        <v>9257.5</v>
      </c>
      <c r="X6" s="118">
        <f>J6*2.4</f>
        <v>9660</v>
      </c>
      <c r="Y6" s="119">
        <f>J6*2.5</f>
        <v>10062.5</v>
      </c>
      <c r="Z6" s="327">
        <v>230</v>
      </c>
      <c r="AA6" s="341">
        <v>250</v>
      </c>
    </row>
    <row r="7" spans="1:27" ht="15" customHeight="1" thickBot="1" x14ac:dyDescent="0.3">
      <c r="A7" s="699">
        <v>1</v>
      </c>
      <c r="B7" s="343" t="s">
        <v>196</v>
      </c>
      <c r="C7" s="310">
        <f t="shared" ref="C7:C24" si="1">J7*0.3</f>
        <v>1479.6</v>
      </c>
      <c r="D7" s="120">
        <f t="shared" ref="D7:D24" si="2">J7*0.4</f>
        <v>1972.8000000000002</v>
      </c>
      <c r="E7" s="120">
        <f t="shared" ref="E7:E24" si="3">J7*0.5</f>
        <v>2466</v>
      </c>
      <c r="F7" s="120">
        <f t="shared" ref="F7:F24" si="4">J7*0.6</f>
        <v>2959.2</v>
      </c>
      <c r="G7" s="120">
        <f t="shared" ref="G7:G24" si="5">J7*0.7</f>
        <v>3452.3999999999996</v>
      </c>
      <c r="H7" s="120">
        <f t="shared" ref="H7:H24" si="6">J7*0.8</f>
        <v>3945.6000000000004</v>
      </c>
      <c r="I7" s="120">
        <f t="shared" ref="I7:I24" si="7">J7*0.9</f>
        <v>4438.8</v>
      </c>
      <c r="J7" s="120">
        <v>4932</v>
      </c>
      <c r="K7" s="120">
        <f t="shared" ref="K7:K24" si="8">J7*1.1</f>
        <v>5425.2000000000007</v>
      </c>
      <c r="L7" s="120">
        <f t="shared" ref="L7:L24" si="9">J7*1.2</f>
        <v>5918.4</v>
      </c>
      <c r="M7" s="120">
        <f t="shared" ref="M7:M24" si="10">J7*1.3</f>
        <v>6411.6</v>
      </c>
      <c r="N7" s="120">
        <f t="shared" ref="N7:N24" si="11">J7*1.4</f>
        <v>6904.7999999999993</v>
      </c>
      <c r="O7" s="120">
        <f t="shared" ref="O7:O24" si="12">J7*1.5</f>
        <v>7398</v>
      </c>
      <c r="P7" s="120">
        <f t="shared" si="0"/>
        <v>7891.2000000000007</v>
      </c>
      <c r="Q7" s="120">
        <f t="shared" ref="Q7:Q24" si="13">J7*1.7</f>
        <v>8384.4</v>
      </c>
      <c r="R7" s="120">
        <f t="shared" ref="R7:R24" si="14">J7*1.8</f>
        <v>8877.6</v>
      </c>
      <c r="S7" s="120">
        <f t="shared" ref="S7:S14" si="15">J7*1.9</f>
        <v>9370.7999999999993</v>
      </c>
      <c r="T7" s="120">
        <f t="shared" ref="T7:T14" si="16">J7*2</f>
        <v>9864</v>
      </c>
      <c r="U7" s="120">
        <f t="shared" ref="U7:U14" si="17">J7*2.1</f>
        <v>10357.200000000001</v>
      </c>
      <c r="V7" s="120">
        <f t="shared" ref="V7:V17" si="18">J7*2.2</f>
        <v>10850.400000000001</v>
      </c>
      <c r="W7" s="120">
        <f t="shared" ref="W7:W24" si="19">J7*2.3</f>
        <v>11343.599999999999</v>
      </c>
      <c r="X7" s="120">
        <f t="shared" ref="X7:X24" si="20">J7*2.4</f>
        <v>11836.8</v>
      </c>
      <c r="Y7" s="121">
        <f t="shared" ref="Y7:Y24" si="21">J7*2.5</f>
        <v>12330</v>
      </c>
      <c r="Z7" s="329">
        <v>230</v>
      </c>
      <c r="AA7" s="330">
        <v>250</v>
      </c>
    </row>
    <row r="8" spans="1:27" ht="15" customHeight="1" thickBot="1" x14ac:dyDescent="0.3">
      <c r="A8" s="700"/>
      <c r="B8" s="344" t="s">
        <v>197</v>
      </c>
      <c r="C8" s="237">
        <f t="shared" si="1"/>
        <v>1479.6</v>
      </c>
      <c r="D8" s="244">
        <f t="shared" si="2"/>
        <v>1972.8000000000002</v>
      </c>
      <c r="E8" s="244">
        <f t="shared" si="3"/>
        <v>2466</v>
      </c>
      <c r="F8" s="244">
        <f t="shared" si="4"/>
        <v>2959.2</v>
      </c>
      <c r="G8" s="244">
        <f t="shared" si="5"/>
        <v>3452.3999999999996</v>
      </c>
      <c r="H8" s="244">
        <f t="shared" si="6"/>
        <v>3945.6000000000004</v>
      </c>
      <c r="I8" s="244">
        <f t="shared" si="7"/>
        <v>4438.8</v>
      </c>
      <c r="J8" s="120">
        <v>4932</v>
      </c>
      <c r="K8" s="244">
        <f t="shared" si="8"/>
        <v>5425.2000000000007</v>
      </c>
      <c r="L8" s="244">
        <f t="shared" si="9"/>
        <v>5918.4</v>
      </c>
      <c r="M8" s="244">
        <f t="shared" si="10"/>
        <v>6411.6</v>
      </c>
      <c r="N8" s="244">
        <f t="shared" si="11"/>
        <v>6904.7999999999993</v>
      </c>
      <c r="O8" s="244">
        <f t="shared" si="12"/>
        <v>7398</v>
      </c>
      <c r="P8" s="244">
        <f t="shared" si="0"/>
        <v>7891.2000000000007</v>
      </c>
      <c r="Q8" s="244">
        <f t="shared" si="13"/>
        <v>8384.4</v>
      </c>
      <c r="R8" s="244">
        <f t="shared" si="14"/>
        <v>8877.6</v>
      </c>
      <c r="S8" s="244">
        <f t="shared" si="15"/>
        <v>9370.7999999999993</v>
      </c>
      <c r="T8" s="244">
        <f t="shared" si="16"/>
        <v>9864</v>
      </c>
      <c r="U8" s="244">
        <f t="shared" si="17"/>
        <v>10357.200000000001</v>
      </c>
      <c r="V8" s="244">
        <f t="shared" si="18"/>
        <v>10850.400000000001</v>
      </c>
      <c r="W8" s="244">
        <f t="shared" si="19"/>
        <v>11343.599999999999</v>
      </c>
      <c r="X8" s="244">
        <f t="shared" si="20"/>
        <v>11836.8</v>
      </c>
      <c r="Y8" s="235">
        <f t="shared" si="21"/>
        <v>12330</v>
      </c>
      <c r="Z8" s="320">
        <v>230</v>
      </c>
      <c r="AA8" s="322">
        <v>250</v>
      </c>
    </row>
    <row r="9" spans="1:27" ht="15.75" customHeight="1" thickBot="1" x14ac:dyDescent="0.3">
      <c r="A9" s="700"/>
      <c r="B9" s="344" t="s">
        <v>198</v>
      </c>
      <c r="C9" s="237">
        <f t="shared" si="1"/>
        <v>1479.6</v>
      </c>
      <c r="D9" s="244">
        <f t="shared" si="2"/>
        <v>1972.8000000000002</v>
      </c>
      <c r="E9" s="244">
        <f t="shared" si="3"/>
        <v>2466</v>
      </c>
      <c r="F9" s="244">
        <f t="shared" si="4"/>
        <v>2959.2</v>
      </c>
      <c r="G9" s="244">
        <f t="shared" si="5"/>
        <v>3452.3999999999996</v>
      </c>
      <c r="H9" s="244">
        <f t="shared" si="6"/>
        <v>3945.6000000000004</v>
      </c>
      <c r="I9" s="244">
        <f t="shared" si="7"/>
        <v>4438.8</v>
      </c>
      <c r="J9" s="120">
        <v>4932</v>
      </c>
      <c r="K9" s="244">
        <f t="shared" si="8"/>
        <v>5425.2000000000007</v>
      </c>
      <c r="L9" s="244">
        <f t="shared" si="9"/>
        <v>5918.4</v>
      </c>
      <c r="M9" s="244">
        <f t="shared" si="10"/>
        <v>6411.6</v>
      </c>
      <c r="N9" s="244">
        <f t="shared" si="11"/>
        <v>6904.7999999999993</v>
      </c>
      <c r="O9" s="244">
        <f t="shared" si="12"/>
        <v>7398</v>
      </c>
      <c r="P9" s="244">
        <f t="shared" si="0"/>
        <v>7891.2000000000007</v>
      </c>
      <c r="Q9" s="244">
        <f t="shared" si="13"/>
        <v>8384.4</v>
      </c>
      <c r="R9" s="244">
        <f t="shared" si="14"/>
        <v>8877.6</v>
      </c>
      <c r="S9" s="244">
        <f t="shared" si="15"/>
        <v>9370.7999999999993</v>
      </c>
      <c r="T9" s="244">
        <f t="shared" si="16"/>
        <v>9864</v>
      </c>
      <c r="U9" s="244">
        <f t="shared" si="17"/>
        <v>10357.200000000001</v>
      </c>
      <c r="V9" s="244">
        <f t="shared" si="18"/>
        <v>10850.400000000001</v>
      </c>
      <c r="W9" s="244">
        <f t="shared" si="19"/>
        <v>11343.599999999999</v>
      </c>
      <c r="X9" s="244">
        <f t="shared" si="20"/>
        <v>11836.8</v>
      </c>
      <c r="Y9" s="235">
        <f t="shared" si="21"/>
        <v>12330</v>
      </c>
      <c r="Z9" s="320">
        <v>230</v>
      </c>
      <c r="AA9" s="322">
        <v>250</v>
      </c>
    </row>
    <row r="10" spans="1:27" ht="15.75" customHeight="1" thickBot="1" x14ac:dyDescent="0.3">
      <c r="A10" s="700"/>
      <c r="B10" s="344" t="s">
        <v>199</v>
      </c>
      <c r="C10" s="237">
        <f t="shared" si="1"/>
        <v>1479.6</v>
      </c>
      <c r="D10" s="244">
        <f t="shared" si="2"/>
        <v>1972.8000000000002</v>
      </c>
      <c r="E10" s="244">
        <f t="shared" si="3"/>
        <v>2466</v>
      </c>
      <c r="F10" s="244">
        <f t="shared" si="4"/>
        <v>2959.2</v>
      </c>
      <c r="G10" s="244">
        <f t="shared" si="5"/>
        <v>3452.3999999999996</v>
      </c>
      <c r="H10" s="244">
        <f t="shared" si="6"/>
        <v>3945.6000000000004</v>
      </c>
      <c r="I10" s="244">
        <f t="shared" si="7"/>
        <v>4438.8</v>
      </c>
      <c r="J10" s="120">
        <v>4932</v>
      </c>
      <c r="K10" s="244">
        <f t="shared" si="8"/>
        <v>5425.2000000000007</v>
      </c>
      <c r="L10" s="244">
        <f t="shared" si="9"/>
        <v>5918.4</v>
      </c>
      <c r="M10" s="244">
        <f t="shared" si="10"/>
        <v>6411.6</v>
      </c>
      <c r="N10" s="244">
        <f t="shared" si="11"/>
        <v>6904.7999999999993</v>
      </c>
      <c r="O10" s="244">
        <f t="shared" si="12"/>
        <v>7398</v>
      </c>
      <c r="P10" s="244">
        <f t="shared" si="0"/>
        <v>7891.2000000000007</v>
      </c>
      <c r="Q10" s="244">
        <f t="shared" si="13"/>
        <v>8384.4</v>
      </c>
      <c r="R10" s="244">
        <f t="shared" si="14"/>
        <v>8877.6</v>
      </c>
      <c r="S10" s="244">
        <f t="shared" si="15"/>
        <v>9370.7999999999993</v>
      </c>
      <c r="T10" s="244">
        <f t="shared" si="16"/>
        <v>9864</v>
      </c>
      <c r="U10" s="244">
        <f t="shared" si="17"/>
        <v>10357.200000000001</v>
      </c>
      <c r="V10" s="244">
        <f t="shared" si="18"/>
        <v>10850.400000000001</v>
      </c>
      <c r="W10" s="244">
        <f t="shared" si="19"/>
        <v>11343.599999999999</v>
      </c>
      <c r="X10" s="244">
        <f t="shared" si="20"/>
        <v>11836.8</v>
      </c>
      <c r="Y10" s="235">
        <f t="shared" si="21"/>
        <v>12330</v>
      </c>
      <c r="Z10" s="320">
        <v>230</v>
      </c>
      <c r="AA10" s="322">
        <v>250</v>
      </c>
    </row>
    <row r="11" spans="1:27" ht="15" customHeight="1" thickBot="1" x14ac:dyDescent="0.3">
      <c r="A11" s="701"/>
      <c r="B11" s="345" t="s">
        <v>200</v>
      </c>
      <c r="C11" s="311">
        <f t="shared" si="1"/>
        <v>1479.6</v>
      </c>
      <c r="D11" s="117">
        <f t="shared" si="2"/>
        <v>1972.8000000000002</v>
      </c>
      <c r="E11" s="117">
        <f t="shared" si="3"/>
        <v>2466</v>
      </c>
      <c r="F11" s="117">
        <f t="shared" si="4"/>
        <v>2959.2</v>
      </c>
      <c r="G11" s="117">
        <f t="shared" si="5"/>
        <v>3452.3999999999996</v>
      </c>
      <c r="H11" s="117">
        <f t="shared" si="6"/>
        <v>3945.6000000000004</v>
      </c>
      <c r="I11" s="117">
        <f t="shared" si="7"/>
        <v>4438.8</v>
      </c>
      <c r="J11" s="120">
        <v>4932</v>
      </c>
      <c r="K11" s="117">
        <f t="shared" si="8"/>
        <v>5425.2000000000007</v>
      </c>
      <c r="L11" s="117">
        <f t="shared" si="9"/>
        <v>5918.4</v>
      </c>
      <c r="M11" s="117">
        <f t="shared" si="10"/>
        <v>6411.6</v>
      </c>
      <c r="N11" s="117">
        <f t="shared" si="11"/>
        <v>6904.7999999999993</v>
      </c>
      <c r="O11" s="117">
        <f t="shared" si="12"/>
        <v>7398</v>
      </c>
      <c r="P11" s="117">
        <f t="shared" si="0"/>
        <v>7891.2000000000007</v>
      </c>
      <c r="Q11" s="117">
        <f t="shared" si="13"/>
        <v>8384.4</v>
      </c>
      <c r="R11" s="117">
        <f t="shared" si="14"/>
        <v>8877.6</v>
      </c>
      <c r="S11" s="117">
        <f t="shared" si="15"/>
        <v>9370.7999999999993</v>
      </c>
      <c r="T11" s="117">
        <f t="shared" si="16"/>
        <v>9864</v>
      </c>
      <c r="U11" s="117">
        <f t="shared" si="17"/>
        <v>10357.200000000001</v>
      </c>
      <c r="V11" s="117">
        <f t="shared" si="18"/>
        <v>10850.400000000001</v>
      </c>
      <c r="W11" s="117">
        <f t="shared" si="19"/>
        <v>11343.599999999999</v>
      </c>
      <c r="X11" s="117">
        <f t="shared" si="20"/>
        <v>11836.8</v>
      </c>
      <c r="Y11" s="123">
        <f t="shared" si="21"/>
        <v>12330</v>
      </c>
      <c r="Z11" s="325">
        <v>230</v>
      </c>
      <c r="AA11" s="331">
        <v>250</v>
      </c>
    </row>
    <row r="12" spans="1:27" ht="15" customHeight="1" thickBot="1" x14ac:dyDescent="0.3">
      <c r="A12" s="699">
        <v>2</v>
      </c>
      <c r="B12" s="343" t="s">
        <v>201</v>
      </c>
      <c r="C12" s="310">
        <f t="shared" si="1"/>
        <v>1637.1</v>
      </c>
      <c r="D12" s="120">
        <f t="shared" si="2"/>
        <v>2182.8000000000002</v>
      </c>
      <c r="E12" s="120">
        <f t="shared" si="3"/>
        <v>2728.5</v>
      </c>
      <c r="F12" s="120">
        <f t="shared" si="4"/>
        <v>3274.2</v>
      </c>
      <c r="G12" s="120">
        <f t="shared" si="5"/>
        <v>3819.8999999999996</v>
      </c>
      <c r="H12" s="120">
        <f t="shared" si="6"/>
        <v>4365.6000000000004</v>
      </c>
      <c r="I12" s="120">
        <f t="shared" si="7"/>
        <v>4911.3</v>
      </c>
      <c r="J12" s="120">
        <v>5457</v>
      </c>
      <c r="K12" s="120">
        <f t="shared" si="8"/>
        <v>6002.7000000000007</v>
      </c>
      <c r="L12" s="120">
        <f t="shared" si="9"/>
        <v>6548.4</v>
      </c>
      <c r="M12" s="120">
        <f t="shared" si="10"/>
        <v>7094.1</v>
      </c>
      <c r="N12" s="120">
        <f t="shared" si="11"/>
        <v>7639.7999999999993</v>
      </c>
      <c r="O12" s="120">
        <f t="shared" si="12"/>
        <v>8185.5</v>
      </c>
      <c r="P12" s="120">
        <f t="shared" si="0"/>
        <v>8731.2000000000007</v>
      </c>
      <c r="Q12" s="120">
        <f t="shared" si="13"/>
        <v>9276.9</v>
      </c>
      <c r="R12" s="120">
        <f t="shared" si="14"/>
        <v>9822.6</v>
      </c>
      <c r="S12" s="120">
        <f t="shared" si="15"/>
        <v>10368.299999999999</v>
      </c>
      <c r="T12" s="120">
        <f t="shared" si="16"/>
        <v>10914</v>
      </c>
      <c r="U12" s="120">
        <f t="shared" si="17"/>
        <v>11459.7</v>
      </c>
      <c r="V12" s="120">
        <f t="shared" si="18"/>
        <v>12005.400000000001</v>
      </c>
      <c r="W12" s="120">
        <f t="shared" si="19"/>
        <v>12551.099999999999</v>
      </c>
      <c r="X12" s="120">
        <f t="shared" si="20"/>
        <v>13096.8</v>
      </c>
      <c r="Y12" s="121">
        <f t="shared" si="21"/>
        <v>13642.5</v>
      </c>
      <c r="Z12" s="329">
        <v>230</v>
      </c>
      <c r="AA12" s="330">
        <v>250</v>
      </c>
    </row>
    <row r="13" spans="1:27" ht="15" customHeight="1" thickBot="1" x14ac:dyDescent="0.3">
      <c r="A13" s="700"/>
      <c r="B13" s="344" t="s">
        <v>202</v>
      </c>
      <c r="C13" s="237">
        <f t="shared" si="1"/>
        <v>1637.1</v>
      </c>
      <c r="D13" s="244">
        <f t="shared" si="2"/>
        <v>2182.8000000000002</v>
      </c>
      <c r="E13" s="244">
        <f t="shared" si="3"/>
        <v>2728.5</v>
      </c>
      <c r="F13" s="244">
        <f t="shared" si="4"/>
        <v>3274.2</v>
      </c>
      <c r="G13" s="244">
        <f t="shared" si="5"/>
        <v>3819.8999999999996</v>
      </c>
      <c r="H13" s="244">
        <f t="shared" si="6"/>
        <v>4365.6000000000004</v>
      </c>
      <c r="I13" s="244">
        <f t="shared" si="7"/>
        <v>4911.3</v>
      </c>
      <c r="J13" s="120">
        <v>5457</v>
      </c>
      <c r="K13" s="244">
        <f t="shared" si="8"/>
        <v>6002.7000000000007</v>
      </c>
      <c r="L13" s="244">
        <f t="shared" si="9"/>
        <v>6548.4</v>
      </c>
      <c r="M13" s="244">
        <f>J13*1.3</f>
        <v>7094.1</v>
      </c>
      <c r="N13" s="244">
        <f t="shared" si="11"/>
        <v>7639.7999999999993</v>
      </c>
      <c r="O13" s="244">
        <f t="shared" si="12"/>
        <v>8185.5</v>
      </c>
      <c r="P13" s="244">
        <f t="shared" si="0"/>
        <v>8731.2000000000007</v>
      </c>
      <c r="Q13" s="244">
        <f t="shared" si="13"/>
        <v>9276.9</v>
      </c>
      <c r="R13" s="244">
        <f t="shared" si="14"/>
        <v>9822.6</v>
      </c>
      <c r="S13" s="244">
        <f t="shared" si="15"/>
        <v>10368.299999999999</v>
      </c>
      <c r="T13" s="244">
        <f t="shared" si="16"/>
        <v>10914</v>
      </c>
      <c r="U13" s="244">
        <f t="shared" si="17"/>
        <v>11459.7</v>
      </c>
      <c r="V13" s="244">
        <f t="shared" si="18"/>
        <v>12005.400000000001</v>
      </c>
      <c r="W13" s="244">
        <f t="shared" si="19"/>
        <v>12551.099999999999</v>
      </c>
      <c r="X13" s="244">
        <f t="shared" si="20"/>
        <v>13096.8</v>
      </c>
      <c r="Y13" s="235">
        <f t="shared" si="21"/>
        <v>13642.5</v>
      </c>
      <c r="Z13" s="320">
        <v>230</v>
      </c>
      <c r="AA13" s="322">
        <v>250</v>
      </c>
    </row>
    <row r="14" spans="1:27" ht="15" customHeight="1" thickBot="1" x14ac:dyDescent="0.3">
      <c r="A14" s="700"/>
      <c r="B14" s="344" t="s">
        <v>384</v>
      </c>
      <c r="C14" s="237">
        <f t="shared" si="1"/>
        <v>1637.1</v>
      </c>
      <c r="D14" s="244">
        <f t="shared" si="2"/>
        <v>2182.8000000000002</v>
      </c>
      <c r="E14" s="244">
        <f t="shared" si="3"/>
        <v>2728.5</v>
      </c>
      <c r="F14" s="244">
        <f t="shared" si="4"/>
        <v>3274.2</v>
      </c>
      <c r="G14" s="244">
        <f t="shared" si="5"/>
        <v>3819.8999999999996</v>
      </c>
      <c r="H14" s="244">
        <f t="shared" si="6"/>
        <v>4365.6000000000004</v>
      </c>
      <c r="I14" s="244">
        <f t="shared" si="7"/>
        <v>4911.3</v>
      </c>
      <c r="J14" s="120">
        <v>5457</v>
      </c>
      <c r="K14" s="244">
        <f t="shared" si="8"/>
        <v>6002.7000000000007</v>
      </c>
      <c r="L14" s="244">
        <f t="shared" si="9"/>
        <v>6548.4</v>
      </c>
      <c r="M14" s="244">
        <f t="shared" si="10"/>
        <v>7094.1</v>
      </c>
      <c r="N14" s="244">
        <f t="shared" si="11"/>
        <v>7639.7999999999993</v>
      </c>
      <c r="O14" s="244">
        <f t="shared" si="12"/>
        <v>8185.5</v>
      </c>
      <c r="P14" s="244">
        <f t="shared" si="0"/>
        <v>8731.2000000000007</v>
      </c>
      <c r="Q14" s="244">
        <f t="shared" si="13"/>
        <v>9276.9</v>
      </c>
      <c r="R14" s="244">
        <f t="shared" si="14"/>
        <v>9822.6</v>
      </c>
      <c r="S14" s="244">
        <f t="shared" si="15"/>
        <v>10368.299999999999</v>
      </c>
      <c r="T14" s="244">
        <f t="shared" si="16"/>
        <v>10914</v>
      </c>
      <c r="U14" s="244">
        <f t="shared" si="17"/>
        <v>11459.7</v>
      </c>
      <c r="V14" s="244">
        <f t="shared" si="18"/>
        <v>12005.400000000001</v>
      </c>
      <c r="W14" s="244">
        <f t="shared" si="19"/>
        <v>12551.099999999999</v>
      </c>
      <c r="X14" s="244">
        <f t="shared" si="20"/>
        <v>13096.8</v>
      </c>
      <c r="Y14" s="235">
        <f t="shared" si="21"/>
        <v>13642.5</v>
      </c>
      <c r="Z14" s="320">
        <v>190</v>
      </c>
      <c r="AA14" s="322">
        <v>250</v>
      </c>
    </row>
    <row r="15" spans="1:27" ht="15" customHeight="1" thickBot="1" x14ac:dyDescent="0.3">
      <c r="A15" s="700"/>
      <c r="B15" s="344" t="s">
        <v>203</v>
      </c>
      <c r="C15" s="237">
        <f t="shared" si="1"/>
        <v>1637.1</v>
      </c>
      <c r="D15" s="244">
        <f t="shared" si="2"/>
        <v>2182.8000000000002</v>
      </c>
      <c r="E15" s="244">
        <f t="shared" si="3"/>
        <v>2728.5</v>
      </c>
      <c r="F15" s="244">
        <f t="shared" si="4"/>
        <v>3274.2</v>
      </c>
      <c r="G15" s="244">
        <f t="shared" si="5"/>
        <v>3819.8999999999996</v>
      </c>
      <c r="H15" s="244">
        <f t="shared" si="6"/>
        <v>4365.6000000000004</v>
      </c>
      <c r="I15" s="244">
        <f t="shared" si="7"/>
        <v>4911.3</v>
      </c>
      <c r="J15" s="120">
        <v>5457</v>
      </c>
      <c r="K15" s="244">
        <f t="shared" si="8"/>
        <v>6002.7000000000007</v>
      </c>
      <c r="L15" s="244">
        <f t="shared" si="9"/>
        <v>6548.4</v>
      </c>
      <c r="M15" s="244">
        <f t="shared" si="10"/>
        <v>7094.1</v>
      </c>
      <c r="N15" s="244">
        <f t="shared" si="11"/>
        <v>7639.7999999999993</v>
      </c>
      <c r="O15" s="244">
        <f t="shared" si="12"/>
        <v>8185.5</v>
      </c>
      <c r="P15" s="244">
        <f t="shared" si="0"/>
        <v>8731.2000000000007</v>
      </c>
      <c r="Q15" s="244">
        <f t="shared" si="13"/>
        <v>9276.9</v>
      </c>
      <c r="R15" s="244">
        <f t="shared" si="14"/>
        <v>9822.6</v>
      </c>
      <c r="S15" s="244">
        <f t="shared" ref="S15:S24" si="22">J15*1.9</f>
        <v>10368.299999999999</v>
      </c>
      <c r="T15" s="244">
        <f t="shared" ref="T15:T24" si="23">J15*2</f>
        <v>10914</v>
      </c>
      <c r="U15" s="244">
        <f t="shared" ref="U15:U24" si="24">J15*2.1</f>
        <v>11459.7</v>
      </c>
      <c r="V15" s="244">
        <f t="shared" si="18"/>
        <v>12005.400000000001</v>
      </c>
      <c r="W15" s="244">
        <f t="shared" si="19"/>
        <v>12551.099999999999</v>
      </c>
      <c r="X15" s="244">
        <f t="shared" si="20"/>
        <v>13096.8</v>
      </c>
      <c r="Y15" s="235">
        <f t="shared" si="21"/>
        <v>13642.5</v>
      </c>
      <c r="Z15" s="320">
        <v>230</v>
      </c>
      <c r="AA15" s="322">
        <v>250</v>
      </c>
    </row>
    <row r="16" spans="1:27" ht="15" customHeight="1" thickBot="1" x14ac:dyDescent="0.3">
      <c r="A16" s="701"/>
      <c r="B16" s="345" t="s">
        <v>204</v>
      </c>
      <c r="C16" s="311">
        <f t="shared" si="1"/>
        <v>1637.1</v>
      </c>
      <c r="D16" s="117">
        <f t="shared" si="2"/>
        <v>2182.8000000000002</v>
      </c>
      <c r="E16" s="117">
        <f t="shared" si="3"/>
        <v>2728.5</v>
      </c>
      <c r="F16" s="117">
        <f t="shared" si="4"/>
        <v>3274.2</v>
      </c>
      <c r="G16" s="117">
        <f t="shared" si="5"/>
        <v>3819.8999999999996</v>
      </c>
      <c r="H16" s="117">
        <f t="shared" si="6"/>
        <v>4365.6000000000004</v>
      </c>
      <c r="I16" s="117">
        <f t="shared" si="7"/>
        <v>4911.3</v>
      </c>
      <c r="J16" s="120">
        <v>5457</v>
      </c>
      <c r="K16" s="117">
        <f t="shared" si="8"/>
        <v>6002.7000000000007</v>
      </c>
      <c r="L16" s="117">
        <f t="shared" si="9"/>
        <v>6548.4</v>
      </c>
      <c r="M16" s="117">
        <f t="shared" si="10"/>
        <v>7094.1</v>
      </c>
      <c r="N16" s="117">
        <f t="shared" si="11"/>
        <v>7639.7999999999993</v>
      </c>
      <c r="O16" s="117">
        <f t="shared" si="12"/>
        <v>8185.5</v>
      </c>
      <c r="P16" s="117">
        <f t="shared" si="0"/>
        <v>8731.2000000000007</v>
      </c>
      <c r="Q16" s="117">
        <f t="shared" si="13"/>
        <v>9276.9</v>
      </c>
      <c r="R16" s="117">
        <f t="shared" si="14"/>
        <v>9822.6</v>
      </c>
      <c r="S16" s="117">
        <f t="shared" si="22"/>
        <v>10368.299999999999</v>
      </c>
      <c r="T16" s="117">
        <f t="shared" si="23"/>
        <v>10914</v>
      </c>
      <c r="U16" s="117">
        <f t="shared" si="24"/>
        <v>11459.7</v>
      </c>
      <c r="V16" s="117">
        <f t="shared" si="18"/>
        <v>12005.400000000001</v>
      </c>
      <c r="W16" s="117">
        <f t="shared" si="19"/>
        <v>12551.099999999999</v>
      </c>
      <c r="X16" s="117">
        <f t="shared" si="20"/>
        <v>13096.8</v>
      </c>
      <c r="Y16" s="123">
        <f t="shared" si="21"/>
        <v>13642.5</v>
      </c>
      <c r="Z16" s="325">
        <v>230</v>
      </c>
      <c r="AA16" s="331">
        <v>250</v>
      </c>
    </row>
    <row r="17" spans="1:27" ht="15" customHeight="1" thickBot="1" x14ac:dyDescent="0.3">
      <c r="A17" s="702">
        <v>3</v>
      </c>
      <c r="B17" s="346" t="s">
        <v>385</v>
      </c>
      <c r="C17" s="310">
        <f t="shared" si="1"/>
        <v>2033.3999999999999</v>
      </c>
      <c r="D17" s="120">
        <f t="shared" si="2"/>
        <v>2711.2000000000003</v>
      </c>
      <c r="E17" s="120">
        <f t="shared" si="3"/>
        <v>3389</v>
      </c>
      <c r="F17" s="120">
        <f t="shared" si="4"/>
        <v>4066.7999999999997</v>
      </c>
      <c r="G17" s="120">
        <f t="shared" si="5"/>
        <v>4744.5999999999995</v>
      </c>
      <c r="H17" s="120">
        <f t="shared" si="6"/>
        <v>5422.4000000000005</v>
      </c>
      <c r="I17" s="120">
        <f t="shared" si="7"/>
        <v>6100.2</v>
      </c>
      <c r="J17" s="120">
        <v>6778</v>
      </c>
      <c r="K17" s="120">
        <f t="shared" si="8"/>
        <v>7455.8</v>
      </c>
      <c r="L17" s="120">
        <f t="shared" si="9"/>
        <v>8133.5999999999995</v>
      </c>
      <c r="M17" s="120">
        <f t="shared" si="10"/>
        <v>8811.4</v>
      </c>
      <c r="N17" s="120">
        <f t="shared" si="11"/>
        <v>9489.1999999999989</v>
      </c>
      <c r="O17" s="120">
        <f t="shared" si="12"/>
        <v>10167</v>
      </c>
      <c r="P17" s="120">
        <f t="shared" si="0"/>
        <v>10844.800000000001</v>
      </c>
      <c r="Q17" s="120">
        <f t="shared" si="13"/>
        <v>11522.6</v>
      </c>
      <c r="R17" s="120">
        <f t="shared" si="14"/>
        <v>12200.4</v>
      </c>
      <c r="S17" s="120">
        <f t="shared" si="22"/>
        <v>12878.199999999999</v>
      </c>
      <c r="T17" s="120">
        <f t="shared" si="23"/>
        <v>13556</v>
      </c>
      <c r="U17" s="120">
        <f t="shared" si="24"/>
        <v>14233.800000000001</v>
      </c>
      <c r="V17" s="120">
        <f t="shared" si="18"/>
        <v>14911.6</v>
      </c>
      <c r="W17" s="120">
        <f t="shared" si="19"/>
        <v>15589.4</v>
      </c>
      <c r="X17" s="120">
        <f t="shared" si="20"/>
        <v>16267.199999999999</v>
      </c>
      <c r="Y17" s="121">
        <f t="shared" si="21"/>
        <v>16945</v>
      </c>
      <c r="Z17" s="306">
        <v>200</v>
      </c>
      <c r="AA17" s="299">
        <v>250</v>
      </c>
    </row>
    <row r="18" spans="1:27" ht="15" customHeight="1" thickBot="1" x14ac:dyDescent="0.3">
      <c r="A18" s="700"/>
      <c r="B18" s="344" t="s">
        <v>205</v>
      </c>
      <c r="C18" s="237">
        <f t="shared" si="1"/>
        <v>2033.3999999999999</v>
      </c>
      <c r="D18" s="244">
        <f t="shared" si="2"/>
        <v>2711.2000000000003</v>
      </c>
      <c r="E18" s="244">
        <f t="shared" si="3"/>
        <v>3389</v>
      </c>
      <c r="F18" s="244">
        <f t="shared" si="4"/>
        <v>4066.7999999999997</v>
      </c>
      <c r="G18" s="244">
        <f t="shared" si="5"/>
        <v>4744.5999999999995</v>
      </c>
      <c r="H18" s="244">
        <f t="shared" si="6"/>
        <v>5422.4000000000005</v>
      </c>
      <c r="I18" s="244">
        <f t="shared" si="7"/>
        <v>6100.2</v>
      </c>
      <c r="J18" s="120">
        <v>6778</v>
      </c>
      <c r="K18" s="244">
        <f t="shared" si="8"/>
        <v>7455.8</v>
      </c>
      <c r="L18" s="244">
        <f t="shared" si="9"/>
        <v>8133.5999999999995</v>
      </c>
      <c r="M18" s="244">
        <f t="shared" si="10"/>
        <v>8811.4</v>
      </c>
      <c r="N18" s="244">
        <f t="shared" si="11"/>
        <v>9489.1999999999989</v>
      </c>
      <c r="O18" s="244">
        <f t="shared" si="12"/>
        <v>10167</v>
      </c>
      <c r="P18" s="244">
        <f t="shared" si="0"/>
        <v>10844.800000000001</v>
      </c>
      <c r="Q18" s="244">
        <f t="shared" si="13"/>
        <v>11522.6</v>
      </c>
      <c r="R18" s="244">
        <f t="shared" si="14"/>
        <v>12200.4</v>
      </c>
      <c r="S18" s="244">
        <f t="shared" si="22"/>
        <v>12878.199999999999</v>
      </c>
      <c r="T18" s="244">
        <f t="shared" si="23"/>
        <v>13556</v>
      </c>
      <c r="U18" s="244">
        <f t="shared" si="24"/>
        <v>14233.800000000001</v>
      </c>
      <c r="V18" s="244">
        <f t="shared" ref="V18:V24" si="25">J18*2.2</f>
        <v>14911.6</v>
      </c>
      <c r="W18" s="244">
        <f t="shared" si="19"/>
        <v>15589.4</v>
      </c>
      <c r="X18" s="244">
        <f t="shared" si="20"/>
        <v>16267.199999999999</v>
      </c>
      <c r="Y18" s="235">
        <f t="shared" si="21"/>
        <v>16945</v>
      </c>
      <c r="Z18" s="307">
        <v>230</v>
      </c>
      <c r="AA18" s="298">
        <v>250</v>
      </c>
    </row>
    <row r="19" spans="1:27" ht="15" customHeight="1" thickBot="1" x14ac:dyDescent="0.3">
      <c r="A19" s="700"/>
      <c r="B19" s="344" t="s">
        <v>206</v>
      </c>
      <c r="C19" s="237">
        <f t="shared" si="1"/>
        <v>2033.3999999999999</v>
      </c>
      <c r="D19" s="244">
        <f t="shared" si="2"/>
        <v>2711.2000000000003</v>
      </c>
      <c r="E19" s="244">
        <f t="shared" si="3"/>
        <v>3389</v>
      </c>
      <c r="F19" s="244">
        <f t="shared" si="4"/>
        <v>4066.7999999999997</v>
      </c>
      <c r="G19" s="244">
        <f t="shared" si="5"/>
        <v>4744.5999999999995</v>
      </c>
      <c r="H19" s="244">
        <f t="shared" si="6"/>
        <v>5422.4000000000005</v>
      </c>
      <c r="I19" s="244">
        <f t="shared" si="7"/>
        <v>6100.2</v>
      </c>
      <c r="J19" s="120">
        <v>6778</v>
      </c>
      <c r="K19" s="244">
        <f t="shared" si="8"/>
        <v>7455.8</v>
      </c>
      <c r="L19" s="244">
        <f t="shared" si="9"/>
        <v>8133.5999999999995</v>
      </c>
      <c r="M19" s="244">
        <f t="shared" si="10"/>
        <v>8811.4</v>
      </c>
      <c r="N19" s="244">
        <f t="shared" si="11"/>
        <v>9489.1999999999989</v>
      </c>
      <c r="O19" s="244">
        <f t="shared" si="12"/>
        <v>10167</v>
      </c>
      <c r="P19" s="244">
        <f t="shared" si="0"/>
        <v>10844.800000000001</v>
      </c>
      <c r="Q19" s="244">
        <f t="shared" si="13"/>
        <v>11522.6</v>
      </c>
      <c r="R19" s="244">
        <f t="shared" si="14"/>
        <v>12200.4</v>
      </c>
      <c r="S19" s="244">
        <f t="shared" si="22"/>
        <v>12878.199999999999</v>
      </c>
      <c r="T19" s="244">
        <f t="shared" si="23"/>
        <v>13556</v>
      </c>
      <c r="U19" s="244">
        <f t="shared" si="24"/>
        <v>14233.800000000001</v>
      </c>
      <c r="V19" s="244">
        <f t="shared" si="25"/>
        <v>14911.6</v>
      </c>
      <c r="W19" s="244">
        <f t="shared" si="19"/>
        <v>15589.4</v>
      </c>
      <c r="X19" s="244">
        <f t="shared" si="20"/>
        <v>16267.199999999999</v>
      </c>
      <c r="Y19" s="235">
        <f t="shared" si="21"/>
        <v>16945</v>
      </c>
      <c r="Z19" s="307">
        <v>230</v>
      </c>
      <c r="AA19" s="298">
        <v>250</v>
      </c>
    </row>
    <row r="20" spans="1:27" ht="15" customHeight="1" thickBot="1" x14ac:dyDescent="0.3">
      <c r="A20" s="701"/>
      <c r="B20" s="347" t="s">
        <v>207</v>
      </c>
      <c r="C20" s="311">
        <f t="shared" si="1"/>
        <v>2033.3999999999999</v>
      </c>
      <c r="D20" s="117">
        <f t="shared" si="2"/>
        <v>2711.2000000000003</v>
      </c>
      <c r="E20" s="117">
        <f t="shared" si="3"/>
        <v>3389</v>
      </c>
      <c r="F20" s="117">
        <f t="shared" si="4"/>
        <v>4066.7999999999997</v>
      </c>
      <c r="G20" s="117">
        <f t="shared" si="5"/>
        <v>4744.5999999999995</v>
      </c>
      <c r="H20" s="117">
        <f t="shared" si="6"/>
        <v>5422.4000000000005</v>
      </c>
      <c r="I20" s="117">
        <f t="shared" si="7"/>
        <v>6100.2</v>
      </c>
      <c r="J20" s="120">
        <v>6778</v>
      </c>
      <c r="K20" s="117">
        <f t="shared" si="8"/>
        <v>7455.8</v>
      </c>
      <c r="L20" s="117">
        <f t="shared" si="9"/>
        <v>8133.5999999999995</v>
      </c>
      <c r="M20" s="117">
        <f t="shared" si="10"/>
        <v>8811.4</v>
      </c>
      <c r="N20" s="117">
        <f t="shared" si="11"/>
        <v>9489.1999999999989</v>
      </c>
      <c r="O20" s="117">
        <f t="shared" si="12"/>
        <v>10167</v>
      </c>
      <c r="P20" s="117">
        <f t="shared" si="0"/>
        <v>10844.800000000001</v>
      </c>
      <c r="Q20" s="117">
        <f t="shared" si="13"/>
        <v>11522.6</v>
      </c>
      <c r="R20" s="117">
        <f t="shared" si="14"/>
        <v>12200.4</v>
      </c>
      <c r="S20" s="117">
        <f t="shared" si="22"/>
        <v>12878.199999999999</v>
      </c>
      <c r="T20" s="117">
        <f t="shared" si="23"/>
        <v>13556</v>
      </c>
      <c r="U20" s="117">
        <f t="shared" si="24"/>
        <v>14233.800000000001</v>
      </c>
      <c r="V20" s="117">
        <f t="shared" si="25"/>
        <v>14911.6</v>
      </c>
      <c r="W20" s="117">
        <f t="shared" si="19"/>
        <v>15589.4</v>
      </c>
      <c r="X20" s="117">
        <f t="shared" si="20"/>
        <v>16267.199999999999</v>
      </c>
      <c r="Y20" s="123">
        <f t="shared" si="21"/>
        <v>16945</v>
      </c>
      <c r="Z20" s="308">
        <v>230</v>
      </c>
      <c r="AA20" s="300">
        <v>250</v>
      </c>
    </row>
    <row r="21" spans="1:27" ht="15" customHeight="1" thickBot="1" x14ac:dyDescent="0.3">
      <c r="A21" s="699">
        <v>4</v>
      </c>
      <c r="B21" s="343" t="s">
        <v>386</v>
      </c>
      <c r="C21" s="310">
        <f t="shared" si="1"/>
        <v>2535.9</v>
      </c>
      <c r="D21" s="120">
        <f t="shared" si="2"/>
        <v>3381.2000000000003</v>
      </c>
      <c r="E21" s="120">
        <f t="shared" si="3"/>
        <v>4226.5</v>
      </c>
      <c r="F21" s="120">
        <f t="shared" si="4"/>
        <v>5071.8</v>
      </c>
      <c r="G21" s="120">
        <f t="shared" si="5"/>
        <v>5917.0999999999995</v>
      </c>
      <c r="H21" s="120">
        <f t="shared" si="6"/>
        <v>6762.4000000000005</v>
      </c>
      <c r="I21" s="120">
        <f t="shared" si="7"/>
        <v>7607.7</v>
      </c>
      <c r="J21" s="120">
        <v>8453</v>
      </c>
      <c r="K21" s="120">
        <f t="shared" si="8"/>
        <v>9298.3000000000011</v>
      </c>
      <c r="L21" s="120">
        <f t="shared" si="9"/>
        <v>10143.6</v>
      </c>
      <c r="M21" s="120">
        <f t="shared" si="10"/>
        <v>10988.9</v>
      </c>
      <c r="N21" s="120">
        <f t="shared" si="11"/>
        <v>11834.199999999999</v>
      </c>
      <c r="O21" s="120">
        <f t="shared" si="12"/>
        <v>12679.5</v>
      </c>
      <c r="P21" s="120">
        <f t="shared" si="0"/>
        <v>13524.800000000001</v>
      </c>
      <c r="Q21" s="120">
        <f t="shared" si="13"/>
        <v>14370.1</v>
      </c>
      <c r="R21" s="120">
        <f t="shared" si="14"/>
        <v>15215.4</v>
      </c>
      <c r="S21" s="120">
        <f t="shared" si="22"/>
        <v>16060.699999999999</v>
      </c>
      <c r="T21" s="120">
        <f t="shared" si="23"/>
        <v>16906</v>
      </c>
      <c r="U21" s="120">
        <f t="shared" si="24"/>
        <v>17751.3</v>
      </c>
      <c r="V21" s="120">
        <f t="shared" si="25"/>
        <v>18596.600000000002</v>
      </c>
      <c r="W21" s="120">
        <f t="shared" si="19"/>
        <v>19441.899999999998</v>
      </c>
      <c r="X21" s="120">
        <f t="shared" si="20"/>
        <v>20287.2</v>
      </c>
      <c r="Y21" s="121">
        <f t="shared" si="21"/>
        <v>21132.5</v>
      </c>
      <c r="Z21" s="306">
        <v>230</v>
      </c>
      <c r="AA21" s="299">
        <v>250</v>
      </c>
    </row>
    <row r="22" spans="1:27" ht="15" customHeight="1" thickBot="1" x14ac:dyDescent="0.3">
      <c r="A22" s="700"/>
      <c r="B22" s="344" t="s">
        <v>208</v>
      </c>
      <c r="C22" s="237">
        <f t="shared" si="1"/>
        <v>2535.9</v>
      </c>
      <c r="D22" s="244">
        <f t="shared" si="2"/>
        <v>3381.2000000000003</v>
      </c>
      <c r="E22" s="244">
        <f t="shared" si="3"/>
        <v>4226.5</v>
      </c>
      <c r="F22" s="244">
        <f t="shared" si="4"/>
        <v>5071.8</v>
      </c>
      <c r="G22" s="244">
        <f t="shared" si="5"/>
        <v>5917.0999999999995</v>
      </c>
      <c r="H22" s="244">
        <f t="shared" si="6"/>
        <v>6762.4000000000005</v>
      </c>
      <c r="I22" s="244">
        <f t="shared" si="7"/>
        <v>7607.7</v>
      </c>
      <c r="J22" s="120">
        <v>8453</v>
      </c>
      <c r="K22" s="244">
        <f t="shared" si="8"/>
        <v>9298.3000000000011</v>
      </c>
      <c r="L22" s="244">
        <f t="shared" si="9"/>
        <v>10143.6</v>
      </c>
      <c r="M22" s="244">
        <f t="shared" si="10"/>
        <v>10988.9</v>
      </c>
      <c r="N22" s="244">
        <f t="shared" si="11"/>
        <v>11834.199999999999</v>
      </c>
      <c r="O22" s="244">
        <f t="shared" si="12"/>
        <v>12679.5</v>
      </c>
      <c r="P22" s="244">
        <f t="shared" si="0"/>
        <v>13524.800000000001</v>
      </c>
      <c r="Q22" s="244">
        <f t="shared" si="13"/>
        <v>14370.1</v>
      </c>
      <c r="R22" s="244">
        <f t="shared" si="14"/>
        <v>15215.4</v>
      </c>
      <c r="S22" s="244">
        <f t="shared" si="22"/>
        <v>16060.699999999999</v>
      </c>
      <c r="T22" s="244">
        <f t="shared" si="23"/>
        <v>16906</v>
      </c>
      <c r="U22" s="244">
        <f t="shared" si="24"/>
        <v>17751.3</v>
      </c>
      <c r="V22" s="244">
        <f t="shared" si="25"/>
        <v>18596.600000000002</v>
      </c>
      <c r="W22" s="244">
        <f t="shared" si="19"/>
        <v>19441.899999999998</v>
      </c>
      <c r="X22" s="244">
        <f t="shared" si="20"/>
        <v>20287.2</v>
      </c>
      <c r="Y22" s="235">
        <f t="shared" si="21"/>
        <v>21132.5</v>
      </c>
      <c r="Z22" s="307">
        <v>230</v>
      </c>
      <c r="AA22" s="298">
        <v>250</v>
      </c>
    </row>
    <row r="23" spans="1:27" ht="15" customHeight="1" thickBot="1" x14ac:dyDescent="0.3">
      <c r="A23" s="700"/>
      <c r="B23" s="344" t="s">
        <v>209</v>
      </c>
      <c r="C23" s="237">
        <f t="shared" si="1"/>
        <v>2535.9</v>
      </c>
      <c r="D23" s="244">
        <f t="shared" si="2"/>
        <v>3381.2000000000003</v>
      </c>
      <c r="E23" s="244">
        <f t="shared" si="3"/>
        <v>4226.5</v>
      </c>
      <c r="F23" s="244">
        <f t="shared" si="4"/>
        <v>5071.8</v>
      </c>
      <c r="G23" s="244">
        <f t="shared" si="5"/>
        <v>5917.0999999999995</v>
      </c>
      <c r="H23" s="244">
        <f t="shared" si="6"/>
        <v>6762.4000000000005</v>
      </c>
      <c r="I23" s="244">
        <f t="shared" si="7"/>
        <v>7607.7</v>
      </c>
      <c r="J23" s="120">
        <v>8453</v>
      </c>
      <c r="K23" s="244">
        <f t="shared" si="8"/>
        <v>9298.3000000000011</v>
      </c>
      <c r="L23" s="244">
        <f t="shared" si="9"/>
        <v>10143.6</v>
      </c>
      <c r="M23" s="244">
        <f t="shared" si="10"/>
        <v>10988.9</v>
      </c>
      <c r="N23" s="244">
        <f t="shared" si="11"/>
        <v>11834.199999999999</v>
      </c>
      <c r="O23" s="244">
        <f t="shared" si="12"/>
        <v>12679.5</v>
      </c>
      <c r="P23" s="244">
        <f t="shared" si="0"/>
        <v>13524.800000000001</v>
      </c>
      <c r="Q23" s="244">
        <f t="shared" si="13"/>
        <v>14370.1</v>
      </c>
      <c r="R23" s="244">
        <f t="shared" si="14"/>
        <v>15215.4</v>
      </c>
      <c r="S23" s="244">
        <f t="shared" si="22"/>
        <v>16060.699999999999</v>
      </c>
      <c r="T23" s="244">
        <f t="shared" si="23"/>
        <v>16906</v>
      </c>
      <c r="U23" s="244">
        <f t="shared" si="24"/>
        <v>17751.3</v>
      </c>
      <c r="V23" s="244">
        <f t="shared" si="25"/>
        <v>18596.600000000002</v>
      </c>
      <c r="W23" s="244">
        <f t="shared" si="19"/>
        <v>19441.899999999998</v>
      </c>
      <c r="X23" s="244">
        <f t="shared" si="20"/>
        <v>20287.2</v>
      </c>
      <c r="Y23" s="235">
        <f t="shared" si="21"/>
        <v>21132.5</v>
      </c>
      <c r="Z23" s="307">
        <v>230</v>
      </c>
      <c r="AA23" s="298">
        <v>250</v>
      </c>
    </row>
    <row r="24" spans="1:27" ht="15" customHeight="1" thickBot="1" x14ac:dyDescent="0.3">
      <c r="A24" s="701"/>
      <c r="B24" s="345" t="s">
        <v>387</v>
      </c>
      <c r="C24" s="311">
        <f t="shared" si="1"/>
        <v>2535.9</v>
      </c>
      <c r="D24" s="117">
        <f t="shared" si="2"/>
        <v>3381.2000000000003</v>
      </c>
      <c r="E24" s="117">
        <f t="shared" si="3"/>
        <v>4226.5</v>
      </c>
      <c r="F24" s="117">
        <f t="shared" si="4"/>
        <v>5071.8</v>
      </c>
      <c r="G24" s="117">
        <f t="shared" si="5"/>
        <v>5917.0999999999995</v>
      </c>
      <c r="H24" s="117">
        <f t="shared" si="6"/>
        <v>6762.4000000000005</v>
      </c>
      <c r="I24" s="117">
        <f t="shared" si="7"/>
        <v>7607.7</v>
      </c>
      <c r="J24" s="120">
        <v>8453</v>
      </c>
      <c r="K24" s="117">
        <f t="shared" si="8"/>
        <v>9298.3000000000011</v>
      </c>
      <c r="L24" s="117">
        <f t="shared" si="9"/>
        <v>10143.6</v>
      </c>
      <c r="M24" s="117">
        <f t="shared" si="10"/>
        <v>10988.9</v>
      </c>
      <c r="N24" s="117">
        <f t="shared" si="11"/>
        <v>11834.199999999999</v>
      </c>
      <c r="O24" s="117">
        <f t="shared" si="12"/>
        <v>12679.5</v>
      </c>
      <c r="P24" s="117">
        <f t="shared" si="0"/>
        <v>13524.800000000001</v>
      </c>
      <c r="Q24" s="117">
        <f t="shared" si="13"/>
        <v>14370.1</v>
      </c>
      <c r="R24" s="117">
        <f t="shared" si="14"/>
        <v>15215.4</v>
      </c>
      <c r="S24" s="117">
        <f t="shared" si="22"/>
        <v>16060.699999999999</v>
      </c>
      <c r="T24" s="117">
        <f t="shared" si="23"/>
        <v>16906</v>
      </c>
      <c r="U24" s="117">
        <f t="shared" si="24"/>
        <v>17751.3</v>
      </c>
      <c r="V24" s="117">
        <f t="shared" si="25"/>
        <v>18596.600000000002</v>
      </c>
      <c r="W24" s="117">
        <f t="shared" si="19"/>
        <v>19441.899999999998</v>
      </c>
      <c r="X24" s="117">
        <f t="shared" si="20"/>
        <v>20287.2</v>
      </c>
      <c r="Y24" s="123">
        <f t="shared" si="21"/>
        <v>21132.5</v>
      </c>
      <c r="Z24" s="308">
        <v>230</v>
      </c>
      <c r="AA24" s="300">
        <v>250</v>
      </c>
    </row>
    <row r="26" spans="1:27" ht="15.75" x14ac:dyDescent="0.25">
      <c r="A26" s="672" t="s">
        <v>27</v>
      </c>
      <c r="B26" s="672"/>
      <c r="C26" s="672"/>
      <c r="D26" s="672"/>
      <c r="E26" s="672"/>
      <c r="F26" s="672"/>
      <c r="G26" s="672"/>
      <c r="H26" s="672"/>
      <c r="I26" s="672"/>
      <c r="J26" s="672"/>
      <c r="K26" s="672"/>
      <c r="L26" s="672"/>
      <c r="M26" s="672"/>
      <c r="N26" s="672"/>
      <c r="O26" s="672"/>
      <c r="P26" s="672"/>
      <c r="Q26" s="672"/>
    </row>
    <row r="27" spans="1:27" ht="15.75" x14ac:dyDescent="0.25">
      <c r="A27" s="678" t="s">
        <v>407</v>
      </c>
      <c r="B27" s="678"/>
      <c r="C27" s="678"/>
      <c r="D27" s="678"/>
      <c r="E27" s="678"/>
      <c r="F27" s="678"/>
      <c r="G27" s="678"/>
      <c r="H27" s="678"/>
      <c r="I27" s="678"/>
      <c r="J27" s="678"/>
      <c r="K27" s="678"/>
      <c r="L27" s="678"/>
      <c r="M27" s="678"/>
      <c r="N27" s="678"/>
      <c r="O27" s="678"/>
      <c r="P27" s="678"/>
      <c r="Q27" s="678"/>
    </row>
    <row r="28" spans="1:27" ht="15.75" x14ac:dyDescent="0.25">
      <c r="A28" s="60" t="s">
        <v>405</v>
      </c>
      <c r="B28" s="60"/>
      <c r="C28" s="60"/>
      <c r="D28" s="60"/>
      <c r="E28" s="60"/>
      <c r="F28" s="60"/>
      <c r="G28" s="60"/>
      <c r="H28" s="60"/>
    </row>
    <row r="29" spans="1:27" ht="15.75" x14ac:dyDescent="0.25">
      <c r="A29" s="671" t="s">
        <v>406</v>
      </c>
      <c r="B29" s="671"/>
      <c r="C29" s="671"/>
      <c r="D29" s="671"/>
      <c r="E29" s="671"/>
      <c r="F29" s="671"/>
      <c r="G29" s="671"/>
      <c r="H29" s="671"/>
      <c r="I29" s="671"/>
      <c r="J29" s="671"/>
      <c r="K29" s="671"/>
      <c r="L29" s="671"/>
      <c r="M29" s="671"/>
      <c r="N29" s="671"/>
      <c r="O29" s="671"/>
      <c r="P29" s="671"/>
      <c r="Q29" s="671"/>
      <c r="R29" s="671"/>
      <c r="S29" s="671"/>
      <c r="T29" s="671"/>
      <c r="U29" s="671"/>
    </row>
    <row r="30" spans="1:27" x14ac:dyDescent="0.25">
      <c r="B30" s="11"/>
      <c r="C30" s="11"/>
      <c r="D30" s="11"/>
      <c r="E30" s="11"/>
      <c r="F30" s="11"/>
      <c r="G30" s="11"/>
      <c r="H30" s="11"/>
      <c r="I30" s="11"/>
      <c r="J30" s="61"/>
      <c r="K30" s="61"/>
    </row>
    <row r="31" spans="1:27" x14ac:dyDescent="0.25">
      <c r="B31" s="692" t="s">
        <v>104</v>
      </c>
      <c r="C31" s="692"/>
      <c r="D31" s="693" t="s">
        <v>105</v>
      </c>
      <c r="E31" s="694"/>
      <c r="F31" s="695"/>
      <c r="G31" s="692" t="s">
        <v>124</v>
      </c>
      <c r="H31" s="692"/>
      <c r="I31" s="692"/>
      <c r="J31" s="692"/>
      <c r="K31" s="696" t="s">
        <v>125</v>
      </c>
      <c r="L31" s="696"/>
      <c r="M31" s="696"/>
      <c r="N31" s="696"/>
    </row>
    <row r="32" spans="1:27" x14ac:dyDescent="0.25">
      <c r="B32" s="691" t="s">
        <v>126</v>
      </c>
      <c r="C32" s="691"/>
      <c r="D32" s="692" t="s">
        <v>123</v>
      </c>
      <c r="E32" s="692"/>
      <c r="F32" s="692"/>
      <c r="G32" s="692" t="s">
        <v>127</v>
      </c>
      <c r="H32" s="692"/>
      <c r="I32" s="692"/>
      <c r="J32" s="692"/>
      <c r="K32" s="692" t="s">
        <v>127</v>
      </c>
      <c r="L32" s="692"/>
      <c r="M32" s="692"/>
      <c r="N32" s="692"/>
    </row>
    <row r="33" spans="1:21" x14ac:dyDescent="0.25">
      <c r="R33" s="11"/>
      <c r="S33" s="61"/>
      <c r="T33" s="61"/>
    </row>
    <row r="34" spans="1:21" ht="21" x14ac:dyDescent="0.35">
      <c r="A34" s="63" t="s">
        <v>16</v>
      </c>
      <c r="R34" s="11"/>
      <c r="S34" s="61"/>
      <c r="T34" s="61"/>
    </row>
    <row r="35" spans="1:21" ht="21" x14ac:dyDescent="0.35">
      <c r="C35" s="372" t="s">
        <v>402</v>
      </c>
      <c r="R35" s="11"/>
      <c r="S35" s="61"/>
      <c r="T35" s="61"/>
    </row>
    <row r="36" spans="1:21" ht="15.75" x14ac:dyDescent="0.25"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</row>
    <row r="38" spans="1:21" x14ac:dyDescent="0.25">
      <c r="A38" s="11"/>
      <c r="B38" s="11"/>
    </row>
  </sheetData>
  <mergeCells count="21">
    <mergeCell ref="A26:Q26"/>
    <mergeCell ref="A1:V1"/>
    <mergeCell ref="U2:V2"/>
    <mergeCell ref="A3:V3"/>
    <mergeCell ref="A4:A5"/>
    <mergeCell ref="B4:B5"/>
    <mergeCell ref="A7:A11"/>
    <mergeCell ref="A12:A16"/>
    <mergeCell ref="A17:A20"/>
    <mergeCell ref="A21:A24"/>
    <mergeCell ref="C4:Y4"/>
    <mergeCell ref="B32:C32"/>
    <mergeCell ref="D32:F32"/>
    <mergeCell ref="G32:J32"/>
    <mergeCell ref="K32:N32"/>
    <mergeCell ref="A27:Q27"/>
    <mergeCell ref="A29:U29"/>
    <mergeCell ref="B31:C31"/>
    <mergeCell ref="D31:F31"/>
    <mergeCell ref="G31:J31"/>
    <mergeCell ref="K31:N31"/>
  </mergeCells>
  <pageMargins left="0.25" right="0.25" top="0.75" bottom="0.75" header="0.3" footer="0.3"/>
  <pageSetup paperSize="9" scale="7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9"/>
  <sheetViews>
    <sheetView workbookViewId="0">
      <selection activeCell="D5" sqref="D5"/>
    </sheetView>
  </sheetViews>
  <sheetFormatPr defaultRowHeight="15" x14ac:dyDescent="0.25"/>
  <cols>
    <col min="1" max="1" width="13.140625" customWidth="1"/>
    <col min="2" max="2" width="11.28515625" customWidth="1"/>
    <col min="4" max="4" width="12.140625" bestFit="1" customWidth="1"/>
    <col min="5" max="5" width="67.140625" customWidth="1"/>
  </cols>
  <sheetData>
    <row r="1" spans="1:5" ht="21" x14ac:dyDescent="0.35">
      <c r="A1" s="506" t="s">
        <v>211</v>
      </c>
      <c r="B1" s="507"/>
      <c r="C1" s="507"/>
      <c r="D1" s="507"/>
      <c r="E1" s="507"/>
    </row>
    <row r="2" spans="1:5" ht="23.25" x14ac:dyDescent="0.35">
      <c r="A2" s="56"/>
      <c r="B2" s="82"/>
      <c r="C2" s="82"/>
      <c r="D2" s="82"/>
      <c r="E2" s="82"/>
    </row>
    <row r="3" spans="1:5" ht="21" x14ac:dyDescent="0.35">
      <c r="A3" s="703" t="s">
        <v>408</v>
      </c>
      <c r="B3" s="704"/>
      <c r="C3" s="704"/>
      <c r="D3" s="704"/>
      <c r="E3" s="704"/>
    </row>
    <row r="4" spans="1:5" ht="15.75" x14ac:dyDescent="0.25">
      <c r="A4" s="27" t="s">
        <v>212</v>
      </c>
      <c r="B4" s="27" t="s">
        <v>34</v>
      </c>
      <c r="C4" s="27" t="s">
        <v>35</v>
      </c>
      <c r="D4" s="27" t="s">
        <v>36</v>
      </c>
      <c r="E4" s="28"/>
    </row>
    <row r="5" spans="1:5" ht="15.75" x14ac:dyDescent="0.25">
      <c r="A5" s="27" t="s">
        <v>213</v>
      </c>
      <c r="B5" s="27" t="s">
        <v>216</v>
      </c>
      <c r="C5" s="27" t="s">
        <v>217</v>
      </c>
      <c r="D5" s="29">
        <v>215</v>
      </c>
      <c r="E5" s="28"/>
    </row>
    <row r="6" spans="1:5" ht="15.75" x14ac:dyDescent="0.25">
      <c r="A6" s="27" t="s">
        <v>214</v>
      </c>
      <c r="B6" s="27" t="s">
        <v>216</v>
      </c>
      <c r="C6" s="27" t="s">
        <v>217</v>
      </c>
      <c r="D6" s="29">
        <v>265</v>
      </c>
      <c r="E6" s="28"/>
    </row>
    <row r="7" spans="1:5" ht="15.75" x14ac:dyDescent="0.25">
      <c r="A7" s="27" t="s">
        <v>215</v>
      </c>
      <c r="B7" s="27" t="s">
        <v>216</v>
      </c>
      <c r="C7" s="27" t="s">
        <v>217</v>
      </c>
      <c r="D7" s="29">
        <v>315</v>
      </c>
      <c r="E7" s="28"/>
    </row>
    <row r="9" spans="1:5" x14ac:dyDescent="0.25">
      <c r="A9" s="513" t="s">
        <v>218</v>
      </c>
      <c r="B9" s="513"/>
      <c r="C9" s="513"/>
      <c r="D9" s="513"/>
      <c r="E9" s="513"/>
    </row>
    <row r="10" spans="1:5" x14ac:dyDescent="0.25">
      <c r="A10" s="30"/>
      <c r="B10" s="31"/>
      <c r="C10" s="31"/>
      <c r="D10" s="31"/>
      <c r="E10" s="31"/>
    </row>
    <row r="11" spans="1:5" x14ac:dyDescent="0.25">
      <c r="A11" s="30"/>
      <c r="B11" s="31"/>
      <c r="C11" s="31"/>
      <c r="D11" s="31"/>
      <c r="E11" s="31"/>
    </row>
    <row r="12" spans="1:5" x14ac:dyDescent="0.25">
      <c r="A12" s="33"/>
      <c r="B12" s="31"/>
      <c r="C12" s="31"/>
      <c r="D12" s="31"/>
      <c r="E12" s="31"/>
    </row>
    <row r="13" spans="1:5" x14ac:dyDescent="0.25">
      <c r="A13" s="33"/>
      <c r="E13" s="36"/>
    </row>
    <row r="14" spans="1:5" x14ac:dyDescent="0.25">
      <c r="A14" s="33"/>
      <c r="B14" s="39"/>
      <c r="C14" s="39"/>
      <c r="D14" s="36"/>
      <c r="E14" s="40"/>
    </row>
    <row r="15" spans="1:5" x14ac:dyDescent="0.25">
      <c r="A15" s="33"/>
      <c r="B15" s="41"/>
      <c r="C15" s="36"/>
      <c r="D15" s="42"/>
      <c r="E15" s="42"/>
    </row>
    <row r="16" spans="1:5" x14ac:dyDescent="0.25">
      <c r="A16" s="45"/>
      <c r="B16" s="41"/>
      <c r="C16" s="36"/>
      <c r="D16" s="42"/>
      <c r="E16" s="42"/>
    </row>
    <row r="17" spans="1:5" x14ac:dyDescent="0.25">
      <c r="A17" s="45"/>
      <c r="B17" s="46"/>
      <c r="C17" s="36"/>
      <c r="D17" s="42"/>
      <c r="E17" s="42"/>
    </row>
    <row r="18" spans="1:5" x14ac:dyDescent="0.25">
      <c r="A18" s="45"/>
      <c r="B18" s="46"/>
      <c r="C18" s="36"/>
      <c r="D18" s="42"/>
      <c r="E18" s="42"/>
    </row>
    <row r="19" spans="1:5" x14ac:dyDescent="0.25">
      <c r="B19" s="46"/>
      <c r="C19" s="36"/>
      <c r="D19" s="42"/>
      <c r="E19" s="42"/>
    </row>
  </sheetData>
  <mergeCells count="3">
    <mergeCell ref="A1:E1"/>
    <mergeCell ref="A3:E3"/>
    <mergeCell ref="A9:E9"/>
  </mergeCells>
  <pageMargins left="0.7" right="0.7" top="0.75" bottom="0.75" header="0.3" footer="0.3"/>
  <pageSetup paperSize="9" scale="7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56"/>
  <sheetViews>
    <sheetView tabSelected="1" topLeftCell="N1" zoomScale="85" zoomScaleNormal="85" workbookViewId="0">
      <selection activeCell="AH21" sqref="AH21"/>
    </sheetView>
  </sheetViews>
  <sheetFormatPr defaultRowHeight="15" x14ac:dyDescent="0.25"/>
  <cols>
    <col min="3" max="25" width="10.5703125" bestFit="1" customWidth="1"/>
    <col min="26" max="26" width="11.28515625" bestFit="1" customWidth="1"/>
    <col min="27" max="29" width="10.5703125" bestFit="1" customWidth="1"/>
    <col min="30" max="30" width="12" bestFit="1" customWidth="1"/>
    <col min="31" max="33" width="10.5703125" bestFit="1" customWidth="1"/>
    <col min="34" max="34" width="12" bestFit="1" customWidth="1"/>
  </cols>
  <sheetData>
    <row r="1" spans="1:36" ht="19.5" thickBot="1" x14ac:dyDescent="0.35">
      <c r="A1" s="711" t="s">
        <v>77</v>
      </c>
      <c r="B1" s="713"/>
      <c r="C1" s="711">
        <v>50</v>
      </c>
      <c r="D1" s="712"/>
      <c r="E1" s="712"/>
      <c r="F1" s="713"/>
      <c r="G1" s="711">
        <v>60</v>
      </c>
      <c r="H1" s="712"/>
      <c r="I1" s="712"/>
      <c r="J1" s="713"/>
      <c r="K1" s="711">
        <v>70</v>
      </c>
      <c r="L1" s="712"/>
      <c r="M1" s="712"/>
      <c r="N1" s="713"/>
      <c r="O1" s="711">
        <v>80</v>
      </c>
      <c r="P1" s="712"/>
      <c r="Q1" s="712"/>
      <c r="R1" s="713"/>
      <c r="S1" s="711">
        <v>90</v>
      </c>
      <c r="T1" s="712"/>
      <c r="U1" s="712"/>
      <c r="V1" s="713"/>
      <c r="W1" s="711">
        <v>100</v>
      </c>
      <c r="X1" s="712"/>
      <c r="Y1" s="712"/>
      <c r="Z1" s="713"/>
      <c r="AA1" s="711">
        <v>110</v>
      </c>
      <c r="AB1" s="712"/>
      <c r="AC1" s="712"/>
      <c r="AD1" s="713"/>
      <c r="AE1" s="711">
        <v>120</v>
      </c>
      <c r="AF1" s="712"/>
      <c r="AG1" s="712"/>
      <c r="AH1" s="713"/>
    </row>
    <row r="2" spans="1:36" ht="19.5" thickBot="1" x14ac:dyDescent="0.35">
      <c r="A2" s="720" t="s">
        <v>287</v>
      </c>
      <c r="B2" s="721"/>
      <c r="C2" s="100">
        <v>1</v>
      </c>
      <c r="D2" s="101">
        <v>2</v>
      </c>
      <c r="E2" s="101">
        <v>3</v>
      </c>
      <c r="F2" s="102">
        <v>4</v>
      </c>
      <c r="G2" s="100">
        <v>1</v>
      </c>
      <c r="H2" s="101">
        <v>2</v>
      </c>
      <c r="I2" s="101">
        <v>3</v>
      </c>
      <c r="J2" s="102">
        <v>4</v>
      </c>
      <c r="K2" s="100">
        <v>1</v>
      </c>
      <c r="L2" s="101">
        <v>2</v>
      </c>
      <c r="M2" s="101">
        <v>3</v>
      </c>
      <c r="N2" s="102">
        <v>4</v>
      </c>
      <c r="O2" s="100">
        <v>1</v>
      </c>
      <c r="P2" s="101">
        <v>2</v>
      </c>
      <c r="Q2" s="101">
        <v>3</v>
      </c>
      <c r="R2" s="102">
        <v>4</v>
      </c>
      <c r="S2" s="100">
        <v>1</v>
      </c>
      <c r="T2" s="101">
        <v>2</v>
      </c>
      <c r="U2" s="101">
        <v>3</v>
      </c>
      <c r="V2" s="102">
        <v>4</v>
      </c>
      <c r="W2" s="100">
        <v>1</v>
      </c>
      <c r="X2" s="101">
        <v>2</v>
      </c>
      <c r="Y2" s="101">
        <v>3</v>
      </c>
      <c r="Z2" s="102">
        <v>4</v>
      </c>
      <c r="AA2" s="100">
        <v>1</v>
      </c>
      <c r="AB2" s="101">
        <v>2</v>
      </c>
      <c r="AC2" s="101">
        <v>3</v>
      </c>
      <c r="AD2" s="102">
        <v>4</v>
      </c>
      <c r="AE2" s="100">
        <v>1</v>
      </c>
      <c r="AF2" s="101">
        <v>2</v>
      </c>
      <c r="AG2" s="101">
        <v>3</v>
      </c>
      <c r="AH2" s="102">
        <v>4</v>
      </c>
    </row>
    <row r="3" spans="1:36" ht="18.75" x14ac:dyDescent="0.3">
      <c r="A3" s="722" t="s">
        <v>288</v>
      </c>
      <c r="B3" s="103">
        <v>50</v>
      </c>
      <c r="C3" s="382">
        <v>2096</v>
      </c>
      <c r="D3" s="383">
        <v>2957</v>
      </c>
      <c r="E3" s="384">
        <v>3141</v>
      </c>
      <c r="F3" s="385">
        <v>3518</v>
      </c>
      <c r="G3" s="386">
        <v>2223</v>
      </c>
      <c r="H3" s="387">
        <v>3067</v>
      </c>
      <c r="I3" s="387">
        <v>3252</v>
      </c>
      <c r="J3" s="388">
        <v>3793</v>
      </c>
      <c r="K3" s="382">
        <v>2333</v>
      </c>
      <c r="L3" s="384">
        <v>3178</v>
      </c>
      <c r="M3" s="384">
        <v>3701</v>
      </c>
      <c r="N3" s="385">
        <v>4271</v>
      </c>
      <c r="O3" s="386">
        <v>2453</v>
      </c>
      <c r="P3" s="389">
        <v>3289</v>
      </c>
      <c r="Q3" s="389">
        <v>3183</v>
      </c>
      <c r="R3" s="388">
        <v>4676</v>
      </c>
      <c r="S3" s="382">
        <v>2645</v>
      </c>
      <c r="T3" s="384">
        <v>3389</v>
      </c>
      <c r="U3" s="384">
        <v>3922</v>
      </c>
      <c r="V3" s="385">
        <v>5290</v>
      </c>
      <c r="W3" s="386">
        <v>2755</v>
      </c>
      <c r="X3" s="389">
        <v>3656</v>
      </c>
      <c r="Y3" s="389">
        <v>4518</v>
      </c>
      <c r="Z3" s="388">
        <v>5511</v>
      </c>
      <c r="AA3" s="382">
        <v>2957</v>
      </c>
      <c r="AB3" s="384">
        <v>3912</v>
      </c>
      <c r="AC3" s="384">
        <v>4629</v>
      </c>
      <c r="AD3" s="385">
        <v>6081</v>
      </c>
      <c r="AE3" s="390">
        <v>3003</v>
      </c>
      <c r="AF3" s="389">
        <v>4024</v>
      </c>
      <c r="AG3" s="389">
        <v>5042</v>
      </c>
      <c r="AH3" s="388">
        <v>6310</v>
      </c>
      <c r="AJ3" s="83"/>
    </row>
    <row r="4" spans="1:36" ht="18.75" x14ac:dyDescent="0.3">
      <c r="A4" s="723"/>
      <c r="B4" s="104">
        <v>60</v>
      </c>
      <c r="C4" s="391">
        <v>2252</v>
      </c>
      <c r="D4" s="392">
        <v>3059</v>
      </c>
      <c r="E4" s="392">
        <v>3187</v>
      </c>
      <c r="F4" s="393">
        <v>3564</v>
      </c>
      <c r="G4" s="394">
        <v>2424</v>
      </c>
      <c r="H4" s="395">
        <v>3242</v>
      </c>
      <c r="I4" s="395">
        <v>3564</v>
      </c>
      <c r="J4" s="396">
        <v>4024</v>
      </c>
      <c r="K4" s="391">
        <v>2535</v>
      </c>
      <c r="L4" s="392">
        <v>3555</v>
      </c>
      <c r="M4" s="392">
        <v>3775</v>
      </c>
      <c r="N4" s="393">
        <v>4418</v>
      </c>
      <c r="O4" s="394">
        <v>2654</v>
      </c>
      <c r="P4" s="395">
        <v>3665</v>
      </c>
      <c r="Q4" s="395">
        <v>4299</v>
      </c>
      <c r="R4" s="396">
        <v>5053</v>
      </c>
      <c r="S4" s="391">
        <v>2848</v>
      </c>
      <c r="T4" s="392">
        <v>3775</v>
      </c>
      <c r="U4" s="392">
        <v>4409</v>
      </c>
      <c r="V4" s="393">
        <v>5566</v>
      </c>
      <c r="W4" s="394">
        <v>2967</v>
      </c>
      <c r="X4" s="395">
        <v>4042</v>
      </c>
      <c r="Y4" s="395">
        <v>5098</v>
      </c>
      <c r="Z4" s="396">
        <v>6053</v>
      </c>
      <c r="AA4" s="391">
        <v>3161</v>
      </c>
      <c r="AB4" s="392">
        <v>4299</v>
      </c>
      <c r="AC4" s="392">
        <v>5208</v>
      </c>
      <c r="AD4" s="393">
        <v>6696</v>
      </c>
      <c r="AE4" s="394">
        <v>3206</v>
      </c>
      <c r="AF4" s="395">
        <v>4409</v>
      </c>
      <c r="AG4" s="395">
        <v>5621</v>
      </c>
      <c r="AH4" s="396">
        <v>7073</v>
      </c>
    </row>
    <row r="5" spans="1:36" ht="18.75" x14ac:dyDescent="0.3">
      <c r="A5" s="723"/>
      <c r="B5" s="104">
        <v>70</v>
      </c>
      <c r="C5" s="397">
        <v>2279</v>
      </c>
      <c r="D5" s="398">
        <v>3141</v>
      </c>
      <c r="E5" s="398">
        <v>3289</v>
      </c>
      <c r="F5" s="399">
        <v>3720</v>
      </c>
      <c r="G5" s="400">
        <v>2553</v>
      </c>
      <c r="H5" s="401">
        <v>3323</v>
      </c>
      <c r="I5" s="401">
        <v>3675</v>
      </c>
      <c r="J5" s="402">
        <v>4188</v>
      </c>
      <c r="K5" s="397">
        <v>2737</v>
      </c>
      <c r="L5" s="398">
        <v>3728</v>
      </c>
      <c r="M5" s="398">
        <v>4133</v>
      </c>
      <c r="N5" s="399">
        <v>4740</v>
      </c>
      <c r="O5" s="400">
        <v>2856</v>
      </c>
      <c r="P5" s="403">
        <v>4050</v>
      </c>
      <c r="Q5" s="403">
        <v>4574</v>
      </c>
      <c r="R5" s="402">
        <v>5282</v>
      </c>
      <c r="S5" s="397">
        <v>3049</v>
      </c>
      <c r="T5" s="398">
        <v>4161</v>
      </c>
      <c r="U5" s="398">
        <v>4895</v>
      </c>
      <c r="V5" s="399">
        <v>5824</v>
      </c>
      <c r="W5" s="400">
        <v>3169</v>
      </c>
      <c r="X5" s="403">
        <v>4418</v>
      </c>
      <c r="Y5" s="403">
        <v>5511</v>
      </c>
      <c r="Z5" s="402">
        <v>6366</v>
      </c>
      <c r="AA5" s="397">
        <v>3362</v>
      </c>
      <c r="AB5" s="398">
        <v>4676</v>
      </c>
      <c r="AC5" s="398">
        <v>5943</v>
      </c>
      <c r="AD5" s="399">
        <v>6907</v>
      </c>
      <c r="AE5" s="404">
        <v>3407</v>
      </c>
      <c r="AF5" s="403">
        <v>4786</v>
      </c>
      <c r="AG5" s="403">
        <v>6209</v>
      </c>
      <c r="AH5" s="402">
        <v>7468</v>
      </c>
    </row>
    <row r="6" spans="1:36" ht="18.75" x14ac:dyDescent="0.3">
      <c r="A6" s="723"/>
      <c r="B6" s="104">
        <v>80</v>
      </c>
      <c r="C6" s="391">
        <v>2232</v>
      </c>
      <c r="D6" s="392">
        <v>2865</v>
      </c>
      <c r="E6" s="392">
        <v>3316</v>
      </c>
      <c r="F6" s="393">
        <v>3794</v>
      </c>
      <c r="G6" s="394">
        <v>2506</v>
      </c>
      <c r="H6" s="395">
        <v>2976</v>
      </c>
      <c r="I6" s="395">
        <v>3784</v>
      </c>
      <c r="J6" s="396">
        <v>4363</v>
      </c>
      <c r="K6" s="391">
        <v>2526</v>
      </c>
      <c r="L6" s="392">
        <v>3242</v>
      </c>
      <c r="M6" s="392">
        <v>4252</v>
      </c>
      <c r="N6" s="393">
        <v>4941</v>
      </c>
      <c r="O6" s="394">
        <v>3041</v>
      </c>
      <c r="P6" s="395">
        <v>4078</v>
      </c>
      <c r="Q6" s="395">
        <v>4740</v>
      </c>
      <c r="R6" s="396">
        <v>5511</v>
      </c>
      <c r="S6" s="391">
        <v>3161</v>
      </c>
      <c r="T6" s="392">
        <v>4345</v>
      </c>
      <c r="U6" s="392">
        <v>5098</v>
      </c>
      <c r="V6" s="393">
        <v>6089</v>
      </c>
      <c r="W6" s="394">
        <v>3270</v>
      </c>
      <c r="X6" s="395">
        <v>4446</v>
      </c>
      <c r="Y6" s="395">
        <v>5686</v>
      </c>
      <c r="Z6" s="396">
        <v>6659</v>
      </c>
      <c r="AA6" s="391">
        <v>3390</v>
      </c>
      <c r="AB6" s="392">
        <v>4703</v>
      </c>
      <c r="AC6" s="392">
        <v>6155</v>
      </c>
      <c r="AD6" s="393">
        <v>7238</v>
      </c>
      <c r="AE6" s="394">
        <v>3619</v>
      </c>
      <c r="AF6" s="395">
        <v>4813</v>
      </c>
      <c r="AG6" s="395">
        <v>6421</v>
      </c>
      <c r="AH6" s="396">
        <v>7808</v>
      </c>
    </row>
    <row r="7" spans="1:36" ht="18.75" x14ac:dyDescent="0.3">
      <c r="A7" s="723"/>
      <c r="B7" s="104">
        <v>90</v>
      </c>
      <c r="C7" s="397">
        <v>2279</v>
      </c>
      <c r="D7" s="398">
        <v>2912</v>
      </c>
      <c r="E7" s="398">
        <v>3398</v>
      </c>
      <c r="F7" s="399">
        <v>3933</v>
      </c>
      <c r="G7" s="400">
        <v>2562</v>
      </c>
      <c r="H7" s="401">
        <v>3178</v>
      </c>
      <c r="I7" s="401">
        <v>3904</v>
      </c>
      <c r="J7" s="402">
        <v>4538</v>
      </c>
      <c r="K7" s="397">
        <v>2672</v>
      </c>
      <c r="L7" s="398">
        <v>3287</v>
      </c>
      <c r="M7" s="398">
        <v>4354</v>
      </c>
      <c r="N7" s="399">
        <v>5135</v>
      </c>
      <c r="O7" s="400">
        <v>3105</v>
      </c>
      <c r="P7" s="403">
        <v>4143</v>
      </c>
      <c r="Q7" s="403">
        <v>4887</v>
      </c>
      <c r="R7" s="402">
        <v>5750</v>
      </c>
      <c r="S7" s="397">
        <v>3225</v>
      </c>
      <c r="T7" s="398">
        <v>4409</v>
      </c>
      <c r="U7" s="398">
        <v>5171</v>
      </c>
      <c r="V7" s="399">
        <v>6338</v>
      </c>
      <c r="W7" s="400">
        <v>3343</v>
      </c>
      <c r="X7" s="403">
        <v>4518</v>
      </c>
      <c r="Y7" s="403">
        <v>5870</v>
      </c>
      <c r="Z7" s="402">
        <v>6945</v>
      </c>
      <c r="AA7" s="397">
        <v>6463</v>
      </c>
      <c r="AB7" s="398">
        <v>4775</v>
      </c>
      <c r="AC7" s="398">
        <v>6246</v>
      </c>
      <c r="AD7" s="399">
        <v>7560</v>
      </c>
      <c r="AE7" s="404">
        <v>3693</v>
      </c>
      <c r="AF7" s="403">
        <v>4895</v>
      </c>
      <c r="AG7" s="403">
        <v>6512</v>
      </c>
      <c r="AH7" s="402">
        <v>8156</v>
      </c>
    </row>
    <row r="8" spans="1:36" ht="18.75" x14ac:dyDescent="0.3">
      <c r="A8" s="723"/>
      <c r="B8" s="104">
        <v>100</v>
      </c>
      <c r="C8" s="391">
        <v>2326</v>
      </c>
      <c r="D8" s="392">
        <v>2967</v>
      </c>
      <c r="E8" s="392">
        <v>3453</v>
      </c>
      <c r="F8" s="393">
        <v>4243</v>
      </c>
      <c r="G8" s="394">
        <v>2618</v>
      </c>
      <c r="H8" s="395">
        <v>3233</v>
      </c>
      <c r="I8" s="395">
        <v>4041</v>
      </c>
      <c r="J8" s="396">
        <v>4895</v>
      </c>
      <c r="K8" s="391">
        <v>2728</v>
      </c>
      <c r="L8" s="392">
        <v>3344</v>
      </c>
      <c r="M8" s="392">
        <v>4418</v>
      </c>
      <c r="N8" s="393">
        <v>5557</v>
      </c>
      <c r="O8" s="394">
        <v>3169</v>
      </c>
      <c r="P8" s="395">
        <v>4216</v>
      </c>
      <c r="Q8" s="395">
        <v>4997</v>
      </c>
      <c r="R8" s="396">
        <v>6089</v>
      </c>
      <c r="S8" s="391">
        <v>3298</v>
      </c>
      <c r="T8" s="392">
        <v>4482</v>
      </c>
      <c r="U8" s="392">
        <v>5254</v>
      </c>
      <c r="V8" s="393">
        <v>6741</v>
      </c>
      <c r="W8" s="394">
        <v>3418</v>
      </c>
      <c r="X8" s="395">
        <v>4593</v>
      </c>
      <c r="Y8" s="395">
        <v>6053</v>
      </c>
      <c r="Z8" s="396">
        <v>7385</v>
      </c>
      <c r="AA8" s="391">
        <v>3535</v>
      </c>
      <c r="AB8" s="392">
        <v>4859</v>
      </c>
      <c r="AC8" s="392">
        <v>6485</v>
      </c>
      <c r="AD8" s="393">
        <v>7882</v>
      </c>
      <c r="AE8" s="394">
        <v>3766</v>
      </c>
      <c r="AF8" s="395">
        <v>4969</v>
      </c>
      <c r="AG8" s="395">
        <v>6603</v>
      </c>
      <c r="AH8" s="396">
        <v>8498</v>
      </c>
    </row>
    <row r="9" spans="1:36" ht="18.75" x14ac:dyDescent="0.3">
      <c r="A9" s="723"/>
      <c r="B9" s="104">
        <v>110</v>
      </c>
      <c r="C9" s="397">
        <v>2371</v>
      </c>
      <c r="D9" s="398">
        <v>3012</v>
      </c>
      <c r="E9" s="398">
        <v>3509</v>
      </c>
      <c r="F9" s="399">
        <v>4390</v>
      </c>
      <c r="G9" s="400">
        <v>2672</v>
      </c>
      <c r="H9" s="401">
        <v>3288</v>
      </c>
      <c r="I9" s="401">
        <v>4025</v>
      </c>
      <c r="J9" s="402">
        <v>5080</v>
      </c>
      <c r="K9" s="397">
        <v>2746</v>
      </c>
      <c r="L9" s="398">
        <v>3398</v>
      </c>
      <c r="M9" s="398">
        <v>4492</v>
      </c>
      <c r="N9" s="399">
        <v>5769</v>
      </c>
      <c r="O9" s="400">
        <v>3233</v>
      </c>
      <c r="P9" s="403">
        <v>4289</v>
      </c>
      <c r="Q9" s="403">
        <v>5070</v>
      </c>
      <c r="R9" s="402">
        <v>6338</v>
      </c>
      <c r="S9" s="397">
        <v>3171</v>
      </c>
      <c r="T9" s="398">
        <v>4556</v>
      </c>
      <c r="U9" s="398">
        <v>5328</v>
      </c>
      <c r="V9" s="399">
        <v>6998</v>
      </c>
      <c r="W9" s="400">
        <v>3490</v>
      </c>
      <c r="X9" s="403">
        <v>4676</v>
      </c>
      <c r="Y9" s="403">
        <v>6145</v>
      </c>
      <c r="Z9" s="402">
        <v>7679</v>
      </c>
      <c r="AA9" s="397">
        <v>3609</v>
      </c>
      <c r="AB9" s="398">
        <v>4933</v>
      </c>
      <c r="AC9" s="398">
        <v>6586</v>
      </c>
      <c r="AD9" s="399">
        <v>8193</v>
      </c>
      <c r="AE9" s="404">
        <v>3839</v>
      </c>
      <c r="AF9" s="403">
        <v>5053</v>
      </c>
      <c r="AG9" s="403">
        <v>6852</v>
      </c>
      <c r="AH9" s="402">
        <v>8846</v>
      </c>
    </row>
    <row r="10" spans="1:36" ht="18.75" x14ac:dyDescent="0.3">
      <c r="A10" s="723"/>
      <c r="B10" s="104">
        <v>120</v>
      </c>
      <c r="C10" s="391">
        <v>2416</v>
      </c>
      <c r="D10" s="392">
        <v>3067</v>
      </c>
      <c r="E10" s="392">
        <v>3564</v>
      </c>
      <c r="F10" s="393">
        <v>4538</v>
      </c>
      <c r="G10" s="394">
        <v>2728</v>
      </c>
      <c r="H10" s="395">
        <v>3334</v>
      </c>
      <c r="I10" s="395">
        <v>4161</v>
      </c>
      <c r="J10" s="396">
        <v>5254</v>
      </c>
      <c r="K10" s="391">
        <v>2792</v>
      </c>
      <c r="L10" s="392">
        <v>3453</v>
      </c>
      <c r="M10" s="392">
        <v>4556</v>
      </c>
      <c r="N10" s="393">
        <v>5970</v>
      </c>
      <c r="O10" s="394">
        <v>3306</v>
      </c>
      <c r="P10" s="395">
        <v>4363</v>
      </c>
      <c r="Q10" s="395">
        <v>5152</v>
      </c>
      <c r="R10" s="396">
        <v>6577</v>
      </c>
      <c r="S10" s="391">
        <v>3444</v>
      </c>
      <c r="T10" s="392">
        <v>4629</v>
      </c>
      <c r="U10" s="392">
        <v>5410</v>
      </c>
      <c r="V10" s="393">
        <v>7275</v>
      </c>
      <c r="W10" s="394">
        <v>3564</v>
      </c>
      <c r="X10" s="395">
        <v>4749</v>
      </c>
      <c r="Y10" s="395">
        <v>6237</v>
      </c>
      <c r="Z10" s="396">
        <v>7963</v>
      </c>
      <c r="AA10" s="391">
        <v>3683</v>
      </c>
      <c r="AB10" s="392">
        <v>5015</v>
      </c>
      <c r="AC10" s="392">
        <v>6678</v>
      </c>
      <c r="AD10" s="393">
        <v>8516</v>
      </c>
      <c r="AE10" s="394">
        <v>3858</v>
      </c>
      <c r="AF10" s="395">
        <v>5126</v>
      </c>
      <c r="AG10" s="395">
        <v>6797</v>
      </c>
      <c r="AH10" s="396">
        <v>9195</v>
      </c>
      <c r="AJ10" s="411">
        <v>0.65</v>
      </c>
    </row>
    <row r="11" spans="1:36" ht="18.75" x14ac:dyDescent="0.3">
      <c r="A11" s="723"/>
      <c r="B11" s="104">
        <v>130</v>
      </c>
      <c r="C11" s="397">
        <v>2473</v>
      </c>
      <c r="D11" s="398">
        <v>3113</v>
      </c>
      <c r="E11" s="398">
        <v>3609</v>
      </c>
      <c r="F11" s="399">
        <v>4694</v>
      </c>
      <c r="G11" s="400">
        <v>2784</v>
      </c>
      <c r="H11" s="401">
        <v>3389</v>
      </c>
      <c r="I11" s="401">
        <v>4225</v>
      </c>
      <c r="J11" s="402">
        <v>5493</v>
      </c>
      <c r="K11" s="397">
        <v>2830</v>
      </c>
      <c r="L11" s="398">
        <v>3509</v>
      </c>
      <c r="M11" s="398">
        <v>4620</v>
      </c>
      <c r="N11" s="399">
        <v>6255</v>
      </c>
      <c r="O11" s="400">
        <v>3380</v>
      </c>
      <c r="P11" s="403">
        <v>4436</v>
      </c>
      <c r="Q11" s="403">
        <v>5226</v>
      </c>
      <c r="R11" s="402">
        <v>6935</v>
      </c>
      <c r="S11" s="397">
        <v>3518</v>
      </c>
      <c r="T11" s="398">
        <v>4711</v>
      </c>
      <c r="U11" s="398">
        <v>5493</v>
      </c>
      <c r="V11" s="399">
        <v>7679</v>
      </c>
      <c r="W11" s="400">
        <v>3675</v>
      </c>
      <c r="X11" s="403">
        <v>4822</v>
      </c>
      <c r="Y11" s="403">
        <v>6328</v>
      </c>
      <c r="Z11" s="402">
        <v>8432</v>
      </c>
      <c r="AA11" s="397">
        <v>3766</v>
      </c>
      <c r="AB11" s="398">
        <v>5088</v>
      </c>
      <c r="AC11" s="398">
        <v>6779</v>
      </c>
      <c r="AD11" s="399">
        <v>8818</v>
      </c>
      <c r="AE11" s="404">
        <v>3995</v>
      </c>
      <c r="AF11" s="403">
        <v>5208</v>
      </c>
      <c r="AG11" s="403">
        <v>7046</v>
      </c>
      <c r="AH11" s="402">
        <v>9534</v>
      </c>
    </row>
    <row r="12" spans="1:36" ht="18.75" x14ac:dyDescent="0.3">
      <c r="A12" s="723"/>
      <c r="B12" s="104">
        <v>140</v>
      </c>
      <c r="C12" s="391">
        <v>2526</v>
      </c>
      <c r="D12" s="392">
        <v>3178</v>
      </c>
      <c r="E12" s="392">
        <v>3665</v>
      </c>
      <c r="F12" s="393">
        <v>4849</v>
      </c>
      <c r="G12" s="394">
        <v>2838</v>
      </c>
      <c r="H12" s="395">
        <v>3453</v>
      </c>
      <c r="I12" s="395">
        <v>4289</v>
      </c>
      <c r="J12" s="396">
        <v>5676</v>
      </c>
      <c r="K12" s="391">
        <v>2903</v>
      </c>
      <c r="L12" s="392">
        <v>3573</v>
      </c>
      <c r="M12" s="392">
        <v>4694</v>
      </c>
      <c r="N12" s="393">
        <v>6458</v>
      </c>
      <c r="O12" s="394">
        <v>3453</v>
      </c>
      <c r="P12" s="395">
        <v>4519</v>
      </c>
      <c r="Q12" s="395">
        <v>5310</v>
      </c>
      <c r="R12" s="396">
        <v>7183</v>
      </c>
      <c r="S12" s="391">
        <v>3674</v>
      </c>
      <c r="T12" s="392">
        <v>4795</v>
      </c>
      <c r="U12" s="392">
        <v>5576</v>
      </c>
      <c r="V12" s="393">
        <v>7955</v>
      </c>
      <c r="W12" s="394">
        <v>3746</v>
      </c>
      <c r="X12" s="395">
        <v>4923</v>
      </c>
      <c r="Y12" s="395">
        <v>6392</v>
      </c>
      <c r="Z12" s="396">
        <v>8562</v>
      </c>
      <c r="AA12" s="391">
        <v>3848</v>
      </c>
      <c r="AB12" s="392">
        <v>5190</v>
      </c>
      <c r="AC12" s="392">
        <v>6864</v>
      </c>
      <c r="AD12" s="393">
        <v>9075</v>
      </c>
      <c r="AE12" s="394">
        <v>4078</v>
      </c>
      <c r="AF12" s="395">
        <v>5310</v>
      </c>
      <c r="AG12" s="395">
        <v>7303</v>
      </c>
      <c r="AH12" s="396">
        <v>9738</v>
      </c>
      <c r="AJ12" s="411">
        <v>1.4</v>
      </c>
    </row>
    <row r="13" spans="1:36" ht="18.75" x14ac:dyDescent="0.3">
      <c r="A13" s="723"/>
      <c r="B13" s="104">
        <v>150</v>
      </c>
      <c r="C13" s="397">
        <v>2590</v>
      </c>
      <c r="D13" s="398">
        <v>3214</v>
      </c>
      <c r="E13" s="398">
        <v>3720</v>
      </c>
      <c r="F13" s="399">
        <v>4988</v>
      </c>
      <c r="G13" s="404">
        <v>2903</v>
      </c>
      <c r="H13" s="401">
        <v>3499</v>
      </c>
      <c r="I13" s="401">
        <v>4363</v>
      </c>
      <c r="J13" s="402">
        <v>5805</v>
      </c>
      <c r="K13" s="397">
        <v>3059</v>
      </c>
      <c r="L13" s="398">
        <v>3637</v>
      </c>
      <c r="M13" s="398">
        <v>4758</v>
      </c>
      <c r="N13" s="399">
        <v>6614</v>
      </c>
      <c r="O13" s="400">
        <v>3306</v>
      </c>
      <c r="P13" s="403">
        <v>4556</v>
      </c>
      <c r="Q13" s="403">
        <v>5493</v>
      </c>
      <c r="R13" s="402">
        <v>7413</v>
      </c>
      <c r="S13" s="397">
        <v>3436</v>
      </c>
      <c r="T13" s="398">
        <v>4840</v>
      </c>
      <c r="U13" s="398">
        <v>5878</v>
      </c>
      <c r="V13" s="399">
        <v>8065</v>
      </c>
      <c r="W13" s="400">
        <v>3564</v>
      </c>
      <c r="X13" s="403">
        <v>4969</v>
      </c>
      <c r="Y13" s="403">
        <v>6421</v>
      </c>
      <c r="Z13" s="402">
        <v>8864</v>
      </c>
      <c r="AA13" s="397">
        <v>3693</v>
      </c>
      <c r="AB13" s="398">
        <v>5254</v>
      </c>
      <c r="AC13" s="398">
        <v>6861</v>
      </c>
      <c r="AD13" s="399">
        <v>9387</v>
      </c>
      <c r="AE13" s="404">
        <v>4095</v>
      </c>
      <c r="AF13" s="403">
        <v>5383</v>
      </c>
      <c r="AG13" s="403">
        <v>7247</v>
      </c>
      <c r="AH13" s="402">
        <v>10086</v>
      </c>
    </row>
    <row r="14" spans="1:36" ht="18.75" x14ac:dyDescent="0.3">
      <c r="A14" s="723"/>
      <c r="B14" s="104">
        <v>160</v>
      </c>
      <c r="C14" s="391">
        <v>2664</v>
      </c>
      <c r="D14" s="392">
        <v>3344</v>
      </c>
      <c r="E14" s="392">
        <v>3766</v>
      </c>
      <c r="F14" s="393">
        <v>5152</v>
      </c>
      <c r="G14" s="394">
        <v>2976</v>
      </c>
      <c r="H14" s="395">
        <v>3482</v>
      </c>
      <c r="I14" s="395">
        <v>4556</v>
      </c>
      <c r="J14" s="396">
        <v>5980</v>
      </c>
      <c r="K14" s="391">
        <v>3132</v>
      </c>
      <c r="L14" s="392">
        <v>3766</v>
      </c>
      <c r="M14" s="392">
        <v>4960</v>
      </c>
      <c r="N14" s="393">
        <v>6816</v>
      </c>
      <c r="O14" s="394">
        <v>3418</v>
      </c>
      <c r="P14" s="395">
        <v>4749</v>
      </c>
      <c r="Q14" s="395">
        <v>5732</v>
      </c>
      <c r="R14" s="396">
        <v>7652</v>
      </c>
      <c r="S14" s="391">
        <v>3647</v>
      </c>
      <c r="T14" s="392">
        <v>5033</v>
      </c>
      <c r="U14" s="392">
        <v>6135</v>
      </c>
      <c r="V14" s="393">
        <v>8332</v>
      </c>
      <c r="W14" s="394">
        <v>4098</v>
      </c>
      <c r="X14" s="395">
        <v>5172</v>
      </c>
      <c r="Y14" s="395">
        <v>6715</v>
      </c>
      <c r="Z14" s="396">
        <v>9150</v>
      </c>
      <c r="AA14" s="391">
        <v>3802</v>
      </c>
      <c r="AB14" s="392">
        <v>5447</v>
      </c>
      <c r="AC14" s="392">
        <v>7156</v>
      </c>
      <c r="AD14" s="393">
        <v>9700</v>
      </c>
      <c r="AE14" s="394">
        <v>4197</v>
      </c>
      <c r="AF14" s="395">
        <v>5576</v>
      </c>
      <c r="AG14" s="395">
        <v>7541</v>
      </c>
      <c r="AH14" s="396">
        <v>10435</v>
      </c>
    </row>
    <row r="15" spans="1:36" ht="18.75" x14ac:dyDescent="0.3">
      <c r="A15" s="723"/>
      <c r="B15" s="104">
        <v>170</v>
      </c>
      <c r="C15" s="397">
        <v>2728</v>
      </c>
      <c r="D15" s="398">
        <v>3482</v>
      </c>
      <c r="E15" s="398">
        <v>3912</v>
      </c>
      <c r="F15" s="399">
        <v>5199</v>
      </c>
      <c r="G15" s="404">
        <v>3049</v>
      </c>
      <c r="H15" s="401">
        <v>3766</v>
      </c>
      <c r="I15" s="401">
        <v>4758</v>
      </c>
      <c r="J15" s="402">
        <v>6173</v>
      </c>
      <c r="K15" s="397">
        <v>3206</v>
      </c>
      <c r="L15" s="398">
        <v>3894</v>
      </c>
      <c r="M15" s="398">
        <v>5152</v>
      </c>
      <c r="N15" s="399">
        <v>7027</v>
      </c>
      <c r="O15" s="400">
        <v>3518</v>
      </c>
      <c r="P15" s="403">
        <v>4941</v>
      </c>
      <c r="Q15" s="403">
        <v>5962</v>
      </c>
      <c r="R15" s="402">
        <v>7863</v>
      </c>
      <c r="S15" s="397">
        <v>3647</v>
      </c>
      <c r="T15" s="398">
        <v>5226</v>
      </c>
      <c r="U15" s="398">
        <v>6402</v>
      </c>
      <c r="V15" s="399">
        <v>8597</v>
      </c>
      <c r="W15" s="400">
        <v>3775</v>
      </c>
      <c r="X15" s="403">
        <v>5363</v>
      </c>
      <c r="Y15" s="403">
        <v>7009</v>
      </c>
      <c r="Z15" s="402">
        <v>9443</v>
      </c>
      <c r="AA15" s="397">
        <v>3904</v>
      </c>
      <c r="AB15" s="398">
        <v>5641</v>
      </c>
      <c r="AC15" s="398">
        <v>7449</v>
      </c>
      <c r="AD15" s="399">
        <v>10095</v>
      </c>
      <c r="AE15" s="404">
        <v>4307</v>
      </c>
      <c r="AF15" s="403">
        <v>5769</v>
      </c>
      <c r="AG15" s="403">
        <v>7835</v>
      </c>
      <c r="AH15" s="402">
        <v>10785</v>
      </c>
    </row>
    <row r="16" spans="1:36" ht="18.75" x14ac:dyDescent="0.3">
      <c r="A16" s="723"/>
      <c r="B16" s="104">
        <v>180</v>
      </c>
      <c r="C16" s="391">
        <v>2801</v>
      </c>
      <c r="D16" s="392">
        <v>3610</v>
      </c>
      <c r="E16" s="392">
        <v>4070</v>
      </c>
      <c r="F16" s="393">
        <v>5346</v>
      </c>
      <c r="G16" s="394">
        <v>3113</v>
      </c>
      <c r="H16" s="395">
        <v>3894</v>
      </c>
      <c r="I16" s="395">
        <v>4960</v>
      </c>
      <c r="J16" s="396">
        <v>6228</v>
      </c>
      <c r="K16" s="391">
        <v>3278</v>
      </c>
      <c r="L16" s="392">
        <v>4024</v>
      </c>
      <c r="M16" s="392">
        <v>5355</v>
      </c>
      <c r="N16" s="393">
        <v>7105</v>
      </c>
      <c r="O16" s="394">
        <v>3619</v>
      </c>
      <c r="P16" s="395">
        <v>5135</v>
      </c>
      <c r="Q16" s="395">
        <v>6200</v>
      </c>
      <c r="R16" s="396">
        <v>7992</v>
      </c>
      <c r="S16" s="391">
        <v>3746</v>
      </c>
      <c r="T16" s="392">
        <v>5419</v>
      </c>
      <c r="U16" s="392">
        <v>6670</v>
      </c>
      <c r="V16" s="393">
        <v>8864</v>
      </c>
      <c r="W16" s="394">
        <v>3877</v>
      </c>
      <c r="X16" s="395">
        <v>5557</v>
      </c>
      <c r="Y16" s="395">
        <v>7303</v>
      </c>
      <c r="Z16" s="396">
        <v>9746</v>
      </c>
      <c r="AA16" s="391">
        <v>4004</v>
      </c>
      <c r="AB16" s="392">
        <v>5833</v>
      </c>
      <c r="AC16" s="392">
        <v>7744</v>
      </c>
      <c r="AD16" s="393">
        <v>10417</v>
      </c>
      <c r="AE16" s="394">
        <v>4409</v>
      </c>
      <c r="AF16" s="395">
        <v>5962</v>
      </c>
      <c r="AG16" s="395">
        <v>8129</v>
      </c>
      <c r="AH16" s="396">
        <v>11124</v>
      </c>
    </row>
    <row r="17" spans="1:34" ht="18.75" x14ac:dyDescent="0.3">
      <c r="A17" s="723"/>
      <c r="B17" s="104">
        <v>190</v>
      </c>
      <c r="C17" s="397">
        <v>2830</v>
      </c>
      <c r="D17" s="398">
        <v>3738</v>
      </c>
      <c r="E17" s="398">
        <v>4216</v>
      </c>
      <c r="F17" s="399">
        <v>5493</v>
      </c>
      <c r="G17" s="404">
        <v>3214</v>
      </c>
      <c r="H17" s="401">
        <v>4024</v>
      </c>
      <c r="I17" s="401">
        <v>5117</v>
      </c>
      <c r="J17" s="402">
        <v>6402</v>
      </c>
      <c r="K17" s="397">
        <v>3343</v>
      </c>
      <c r="L17" s="398">
        <v>4161</v>
      </c>
      <c r="M17" s="398">
        <v>5557</v>
      </c>
      <c r="N17" s="399">
        <v>7311</v>
      </c>
      <c r="O17" s="400">
        <v>3729</v>
      </c>
      <c r="P17" s="403">
        <v>5328</v>
      </c>
      <c r="Q17" s="403">
        <v>6293</v>
      </c>
      <c r="R17" s="402">
        <v>8220</v>
      </c>
      <c r="S17" s="397">
        <v>3858</v>
      </c>
      <c r="T17" s="398">
        <v>5612</v>
      </c>
      <c r="U17" s="398">
        <v>6926</v>
      </c>
      <c r="V17" s="399">
        <v>9130</v>
      </c>
      <c r="W17" s="400">
        <v>3977</v>
      </c>
      <c r="X17" s="403">
        <v>5750</v>
      </c>
      <c r="Y17" s="403">
        <v>7597</v>
      </c>
      <c r="Z17" s="402">
        <v>10041</v>
      </c>
      <c r="AA17" s="397">
        <v>4105</v>
      </c>
      <c r="AB17" s="398">
        <v>6026</v>
      </c>
      <c r="AC17" s="398">
        <v>8047</v>
      </c>
      <c r="AD17" s="399">
        <v>10729</v>
      </c>
      <c r="AE17" s="404">
        <v>4510</v>
      </c>
      <c r="AF17" s="403">
        <v>6155</v>
      </c>
      <c r="AG17" s="403">
        <v>8423</v>
      </c>
      <c r="AH17" s="402">
        <v>11472</v>
      </c>
    </row>
    <row r="18" spans="1:34" ht="18.75" x14ac:dyDescent="0.3">
      <c r="A18" s="723"/>
      <c r="B18" s="104">
        <v>200</v>
      </c>
      <c r="C18" s="391">
        <v>2865</v>
      </c>
      <c r="D18" s="392">
        <v>3866</v>
      </c>
      <c r="E18" s="392">
        <v>4363</v>
      </c>
      <c r="F18" s="393">
        <v>5585</v>
      </c>
      <c r="G18" s="394">
        <v>3260</v>
      </c>
      <c r="H18" s="395">
        <v>4161</v>
      </c>
      <c r="I18" s="395">
        <v>5171</v>
      </c>
      <c r="J18" s="396">
        <v>6458</v>
      </c>
      <c r="K18" s="391">
        <v>3418</v>
      </c>
      <c r="L18" s="392">
        <v>4289</v>
      </c>
      <c r="M18" s="392">
        <v>5750</v>
      </c>
      <c r="N18" s="393">
        <v>7375</v>
      </c>
      <c r="O18" s="394">
        <v>3830</v>
      </c>
      <c r="P18" s="395">
        <v>5521</v>
      </c>
      <c r="Q18" s="395">
        <v>6531</v>
      </c>
      <c r="R18" s="396">
        <v>8294</v>
      </c>
      <c r="S18" s="391">
        <v>3959</v>
      </c>
      <c r="T18" s="392">
        <v>5814</v>
      </c>
      <c r="U18" s="392">
        <v>7191</v>
      </c>
      <c r="V18" s="393">
        <v>9203</v>
      </c>
      <c r="W18" s="394">
        <v>4088</v>
      </c>
      <c r="X18" s="395">
        <v>5943</v>
      </c>
      <c r="Y18" s="395">
        <v>7899</v>
      </c>
      <c r="Z18" s="396">
        <v>10132</v>
      </c>
      <c r="AA18" s="391">
        <v>4216</v>
      </c>
      <c r="AB18" s="392">
        <v>6212</v>
      </c>
      <c r="AC18" s="392">
        <v>8340</v>
      </c>
      <c r="AD18" s="393">
        <v>11050</v>
      </c>
      <c r="AE18" s="394">
        <v>4620</v>
      </c>
      <c r="AF18" s="395">
        <v>6347</v>
      </c>
      <c r="AG18" s="395">
        <v>8727</v>
      </c>
      <c r="AH18" s="396">
        <v>11822</v>
      </c>
    </row>
    <row r="19" spans="1:34" ht="18.75" x14ac:dyDescent="0.3">
      <c r="A19" s="723"/>
      <c r="B19" s="104">
        <v>210</v>
      </c>
      <c r="C19" s="397">
        <v>2893</v>
      </c>
      <c r="D19" s="398">
        <v>4004</v>
      </c>
      <c r="E19" s="398">
        <v>4518</v>
      </c>
      <c r="F19" s="399">
        <v>5676</v>
      </c>
      <c r="G19" s="404">
        <v>3279</v>
      </c>
      <c r="H19" s="401">
        <v>4289</v>
      </c>
      <c r="I19" s="401">
        <v>5235</v>
      </c>
      <c r="J19" s="402">
        <v>6623</v>
      </c>
      <c r="K19" s="397">
        <v>3490</v>
      </c>
      <c r="L19" s="398">
        <v>4564</v>
      </c>
      <c r="M19" s="398">
        <v>5943</v>
      </c>
      <c r="N19" s="399">
        <v>7578</v>
      </c>
      <c r="O19" s="400">
        <v>3931</v>
      </c>
      <c r="P19" s="403">
        <v>5649</v>
      </c>
      <c r="Q19" s="403">
        <v>6650</v>
      </c>
      <c r="R19" s="402">
        <v>8524</v>
      </c>
      <c r="S19" s="397">
        <v>4059</v>
      </c>
      <c r="T19" s="398">
        <v>6007</v>
      </c>
      <c r="U19" s="398">
        <v>7367</v>
      </c>
      <c r="V19" s="399">
        <v>9480</v>
      </c>
      <c r="W19" s="400">
        <v>4188</v>
      </c>
      <c r="X19" s="403">
        <v>6135</v>
      </c>
      <c r="Y19" s="403">
        <v>8083</v>
      </c>
      <c r="Z19" s="402">
        <v>10408</v>
      </c>
      <c r="AA19" s="397">
        <v>4317</v>
      </c>
      <c r="AB19" s="398">
        <v>6412</v>
      </c>
      <c r="AC19" s="398">
        <v>8478</v>
      </c>
      <c r="AD19" s="399">
        <v>11373</v>
      </c>
      <c r="AE19" s="404">
        <v>4722</v>
      </c>
      <c r="AF19" s="403">
        <v>6539</v>
      </c>
      <c r="AG19" s="403">
        <v>8864</v>
      </c>
      <c r="AH19" s="402">
        <v>12172</v>
      </c>
    </row>
    <row r="20" spans="1:34" ht="19.5" thickBot="1" x14ac:dyDescent="0.35">
      <c r="A20" s="723"/>
      <c r="B20" s="105">
        <v>220</v>
      </c>
      <c r="C20" s="405">
        <v>2911</v>
      </c>
      <c r="D20" s="406">
        <v>4134</v>
      </c>
      <c r="E20" s="406">
        <v>4612</v>
      </c>
      <c r="F20" s="407">
        <v>5838</v>
      </c>
      <c r="G20" s="408">
        <v>3324</v>
      </c>
      <c r="H20" s="409">
        <v>4261</v>
      </c>
      <c r="I20" s="409">
        <v>5346</v>
      </c>
      <c r="J20" s="410">
        <v>6807</v>
      </c>
      <c r="K20" s="405">
        <v>3564</v>
      </c>
      <c r="L20" s="406">
        <v>4546</v>
      </c>
      <c r="M20" s="406">
        <v>6071</v>
      </c>
      <c r="N20" s="407">
        <v>7780</v>
      </c>
      <c r="O20" s="408">
        <v>4032</v>
      </c>
      <c r="P20" s="409">
        <v>5759</v>
      </c>
      <c r="Q20" s="409">
        <v>6807</v>
      </c>
      <c r="R20" s="410">
        <v>8755</v>
      </c>
      <c r="S20" s="405">
        <v>4162</v>
      </c>
      <c r="T20" s="406">
        <v>6200</v>
      </c>
      <c r="U20" s="406">
        <v>7536</v>
      </c>
      <c r="V20" s="407">
        <v>9727</v>
      </c>
      <c r="W20" s="408">
        <v>4289</v>
      </c>
      <c r="X20" s="409">
        <v>6328</v>
      </c>
      <c r="Y20" s="409">
        <v>8267</v>
      </c>
      <c r="Z20" s="410">
        <v>10700</v>
      </c>
      <c r="AA20" s="405">
        <v>4418</v>
      </c>
      <c r="AB20" s="406">
        <v>6604</v>
      </c>
      <c r="AC20" s="406">
        <v>8773</v>
      </c>
      <c r="AD20" s="407">
        <v>11684</v>
      </c>
      <c r="AE20" s="408">
        <v>4822</v>
      </c>
      <c r="AF20" s="409">
        <v>6754</v>
      </c>
      <c r="AG20" s="409">
        <v>9158</v>
      </c>
      <c r="AH20" s="410">
        <v>12630</v>
      </c>
    </row>
    <row r="23" spans="1:34" ht="15.75" x14ac:dyDescent="0.25">
      <c r="A23" s="714" t="s">
        <v>219</v>
      </c>
      <c r="B23" s="715"/>
      <c r="C23" s="715"/>
      <c r="D23" s="715"/>
      <c r="E23" s="715"/>
      <c r="F23" s="715"/>
      <c r="G23" s="715"/>
      <c r="H23" s="715"/>
      <c r="I23" s="715"/>
      <c r="J23" s="715"/>
      <c r="K23" s="715"/>
      <c r="L23" s="715"/>
      <c r="M23" s="715"/>
      <c r="N23" s="715"/>
      <c r="O23" s="715"/>
      <c r="P23" s="715"/>
      <c r="Q23" s="715"/>
      <c r="R23" s="715"/>
      <c r="S23" s="715"/>
      <c r="T23" s="715"/>
      <c r="U23" s="715"/>
      <c r="V23" s="715"/>
      <c r="W23" s="715"/>
      <c r="X23" s="715"/>
      <c r="Y23" s="715"/>
      <c r="Z23" s="715"/>
      <c r="AA23" s="715"/>
      <c r="AB23" s="715"/>
      <c r="AC23" s="715"/>
      <c r="AD23" s="715"/>
      <c r="AE23" s="715"/>
      <c r="AF23" s="715"/>
      <c r="AG23" s="715"/>
      <c r="AH23" s="716"/>
    </row>
    <row r="24" spans="1:34" x14ac:dyDescent="0.25">
      <c r="A24" s="717" t="s">
        <v>220</v>
      </c>
      <c r="B24" s="718"/>
      <c r="C24" s="718"/>
      <c r="D24" s="718"/>
      <c r="E24" s="718"/>
      <c r="F24" s="718"/>
      <c r="G24" s="718"/>
      <c r="H24" s="718"/>
      <c r="I24" s="718"/>
      <c r="J24" s="718"/>
      <c r="K24" s="718"/>
      <c r="L24" s="718"/>
      <c r="M24" s="718"/>
      <c r="N24" s="718"/>
      <c r="O24" s="718" t="s">
        <v>221</v>
      </c>
      <c r="P24" s="718"/>
      <c r="Q24" s="718"/>
      <c r="R24" s="718"/>
      <c r="S24" s="718"/>
      <c r="T24" s="718"/>
      <c r="U24" s="718"/>
      <c r="V24" s="718"/>
      <c r="W24" s="718"/>
      <c r="X24" s="718"/>
      <c r="Y24" s="718"/>
      <c r="Z24" s="718"/>
      <c r="AA24" s="718"/>
      <c r="AB24" s="718"/>
      <c r="AC24" s="718"/>
      <c r="AD24" s="718"/>
      <c r="AE24" s="718"/>
      <c r="AF24" s="718"/>
      <c r="AG24" s="718"/>
      <c r="AH24" s="719"/>
    </row>
    <row r="25" spans="1:34" ht="15.75" x14ac:dyDescent="0.25">
      <c r="A25" s="707" t="s">
        <v>222</v>
      </c>
      <c r="B25" s="708"/>
      <c r="C25" s="708"/>
      <c r="D25" s="708"/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9">
        <v>1</v>
      </c>
      <c r="P25" s="709"/>
      <c r="Q25" s="709"/>
      <c r="R25" s="709"/>
      <c r="S25" s="709"/>
      <c r="T25" s="709"/>
      <c r="U25" s="709"/>
      <c r="V25" s="709"/>
      <c r="W25" s="709"/>
      <c r="X25" s="709"/>
      <c r="Y25" s="709"/>
      <c r="Z25" s="709"/>
      <c r="AA25" s="709"/>
      <c r="AB25" s="709"/>
      <c r="AC25" s="709"/>
      <c r="AD25" s="709"/>
      <c r="AE25" s="709"/>
      <c r="AF25" s="709"/>
      <c r="AG25" s="709"/>
      <c r="AH25" s="710"/>
    </row>
    <row r="26" spans="1:34" ht="15.75" x14ac:dyDescent="0.25">
      <c r="A26" s="724" t="s">
        <v>223</v>
      </c>
      <c r="B26" s="725"/>
      <c r="C26" s="725"/>
      <c r="D26" s="725"/>
      <c r="E26" s="725"/>
      <c r="F26" s="725"/>
      <c r="G26" s="725"/>
      <c r="H26" s="725"/>
      <c r="I26" s="725"/>
      <c r="J26" s="725"/>
      <c r="K26" s="725"/>
      <c r="L26" s="725"/>
      <c r="M26" s="725"/>
      <c r="N26" s="725"/>
      <c r="O26" s="705">
        <v>2</v>
      </c>
      <c r="P26" s="705"/>
      <c r="Q26" s="705"/>
      <c r="R26" s="705"/>
      <c r="S26" s="705"/>
      <c r="T26" s="705"/>
      <c r="U26" s="705"/>
      <c r="V26" s="705"/>
      <c r="W26" s="705"/>
      <c r="X26" s="705"/>
      <c r="Y26" s="705"/>
      <c r="Z26" s="705"/>
      <c r="AA26" s="705"/>
      <c r="AB26" s="705"/>
      <c r="AC26" s="705"/>
      <c r="AD26" s="705"/>
      <c r="AE26" s="705"/>
      <c r="AF26" s="705"/>
      <c r="AG26" s="705"/>
      <c r="AH26" s="706"/>
    </row>
    <row r="27" spans="1:34" ht="15.75" x14ac:dyDescent="0.25">
      <c r="A27" s="707" t="s">
        <v>224</v>
      </c>
      <c r="B27" s="708"/>
      <c r="C27" s="708"/>
      <c r="D27" s="708"/>
      <c r="E27" s="708"/>
      <c r="F27" s="708"/>
      <c r="G27" s="708"/>
      <c r="H27" s="708"/>
      <c r="I27" s="708"/>
      <c r="J27" s="708"/>
      <c r="K27" s="708"/>
      <c r="L27" s="708"/>
      <c r="M27" s="708"/>
      <c r="N27" s="708"/>
      <c r="O27" s="709">
        <v>3</v>
      </c>
      <c r="P27" s="709"/>
      <c r="Q27" s="709"/>
      <c r="R27" s="709"/>
      <c r="S27" s="709"/>
      <c r="T27" s="709"/>
      <c r="U27" s="709"/>
      <c r="V27" s="709"/>
      <c r="W27" s="709"/>
      <c r="X27" s="709"/>
      <c r="Y27" s="709"/>
      <c r="Z27" s="709"/>
      <c r="AA27" s="709"/>
      <c r="AB27" s="709"/>
      <c r="AC27" s="709"/>
      <c r="AD27" s="709"/>
      <c r="AE27" s="709"/>
      <c r="AF27" s="709"/>
      <c r="AG27" s="709"/>
      <c r="AH27" s="710"/>
    </row>
    <row r="28" spans="1:34" ht="15.75" x14ac:dyDescent="0.25">
      <c r="A28" s="726" t="s">
        <v>225</v>
      </c>
      <c r="B28" s="727"/>
      <c r="C28" s="727"/>
      <c r="D28" s="727"/>
      <c r="E28" s="727"/>
      <c r="F28" s="727"/>
      <c r="G28" s="727"/>
      <c r="H28" s="727"/>
      <c r="I28" s="727"/>
      <c r="J28" s="727"/>
      <c r="K28" s="727"/>
      <c r="L28" s="727"/>
      <c r="M28" s="727"/>
      <c r="N28" s="727"/>
      <c r="O28" s="705">
        <v>4</v>
      </c>
      <c r="P28" s="705"/>
      <c r="Q28" s="705"/>
      <c r="R28" s="705"/>
      <c r="S28" s="705"/>
      <c r="T28" s="705"/>
      <c r="U28" s="705"/>
      <c r="V28" s="705"/>
      <c r="W28" s="705"/>
      <c r="X28" s="705"/>
      <c r="Y28" s="705"/>
      <c r="Z28" s="705"/>
      <c r="AA28" s="705"/>
      <c r="AB28" s="705"/>
      <c r="AC28" s="705"/>
      <c r="AD28" s="705"/>
      <c r="AE28" s="705"/>
      <c r="AF28" s="705"/>
      <c r="AG28" s="705"/>
      <c r="AH28" s="706"/>
    </row>
    <row r="29" spans="1:34" x14ac:dyDescent="0.25">
      <c r="A29" s="78"/>
      <c r="B29" s="76"/>
      <c r="C29" s="77"/>
      <c r="D29" s="84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85"/>
    </row>
    <row r="30" spans="1:34" x14ac:dyDescent="0.25">
      <c r="A30" s="78" t="s">
        <v>226</v>
      </c>
      <c r="B30" s="76"/>
      <c r="C30" s="77"/>
      <c r="D30" s="84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85"/>
    </row>
    <row r="31" spans="1:34" x14ac:dyDescent="0.25">
      <c r="A31" s="78"/>
      <c r="B31" s="76"/>
      <c r="C31" s="77"/>
      <c r="D31" s="84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85"/>
    </row>
    <row r="32" spans="1:34" x14ac:dyDescent="0.25">
      <c r="A32" s="91" t="s">
        <v>227</v>
      </c>
      <c r="B32" s="76"/>
      <c r="C32" s="77"/>
      <c r="D32" s="84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85"/>
    </row>
    <row r="33" spans="1:34" x14ac:dyDescent="0.25">
      <c r="A33" s="78" t="s">
        <v>289</v>
      </c>
      <c r="B33" s="76"/>
      <c r="C33" s="77"/>
      <c r="D33" s="84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85"/>
    </row>
    <row r="34" spans="1:34" x14ac:dyDescent="0.25">
      <c r="A34" s="78" t="s">
        <v>290</v>
      </c>
      <c r="B34" s="76"/>
      <c r="C34" s="77"/>
      <c r="D34" s="84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85"/>
    </row>
    <row r="35" spans="1:34" x14ac:dyDescent="0.25">
      <c r="A35" s="78"/>
      <c r="B35" s="76"/>
      <c r="C35" s="77"/>
      <c r="D35" s="84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85"/>
    </row>
    <row r="36" spans="1:34" x14ac:dyDescent="0.25">
      <c r="A36" s="91" t="s">
        <v>228</v>
      </c>
      <c r="B36" s="76"/>
      <c r="C36" s="77"/>
      <c r="D36" s="84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85"/>
    </row>
    <row r="37" spans="1:34" x14ac:dyDescent="0.25">
      <c r="A37" s="78" t="s">
        <v>229</v>
      </c>
      <c r="B37" s="76"/>
      <c r="C37" s="77"/>
      <c r="D37" s="84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85"/>
    </row>
    <row r="38" spans="1:34" x14ac:dyDescent="0.25">
      <c r="A38" s="78" t="s">
        <v>291</v>
      </c>
      <c r="B38" s="76"/>
      <c r="C38" s="77"/>
      <c r="D38" s="84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85"/>
    </row>
    <row r="39" spans="1:34" x14ac:dyDescent="0.25">
      <c r="A39" s="78"/>
      <c r="B39" s="76"/>
      <c r="C39" s="77"/>
      <c r="D39" s="84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85"/>
    </row>
    <row r="40" spans="1:34" x14ac:dyDescent="0.25">
      <c r="A40" s="78" t="s">
        <v>230</v>
      </c>
      <c r="B40" s="76"/>
      <c r="C40" s="77"/>
      <c r="D40" s="84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85"/>
    </row>
    <row r="41" spans="1:34" x14ac:dyDescent="0.25">
      <c r="A41" s="78" t="s">
        <v>439</v>
      </c>
      <c r="B41" s="76"/>
      <c r="C41" s="77"/>
      <c r="D41" s="84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85"/>
    </row>
    <row r="42" spans="1:34" x14ac:dyDescent="0.25">
      <c r="A42" s="78"/>
      <c r="B42" s="76"/>
      <c r="C42" s="77"/>
      <c r="D42" s="84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85"/>
    </row>
    <row r="43" spans="1:34" x14ac:dyDescent="0.25">
      <c r="A43" s="78" t="s">
        <v>231</v>
      </c>
      <c r="B43" s="76"/>
      <c r="C43" s="77"/>
      <c r="D43" s="84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85"/>
    </row>
    <row r="44" spans="1:34" x14ac:dyDescent="0.25">
      <c r="A44" s="78" t="s">
        <v>232</v>
      </c>
      <c r="B44" s="76"/>
      <c r="C44" s="77"/>
      <c r="D44" s="84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85"/>
    </row>
    <row r="45" spans="1:34" x14ac:dyDescent="0.25">
      <c r="A45" s="78" t="s">
        <v>233</v>
      </c>
      <c r="B45" s="76"/>
      <c r="C45" s="77"/>
      <c r="D45" s="84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85"/>
    </row>
    <row r="46" spans="1:34" x14ac:dyDescent="0.25">
      <c r="A46" s="78"/>
      <c r="B46" s="76"/>
      <c r="C46" s="77"/>
      <c r="D46" s="84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85"/>
    </row>
    <row r="47" spans="1:34" x14ac:dyDescent="0.25">
      <c r="A47" s="92" t="s">
        <v>234</v>
      </c>
      <c r="B47" s="76"/>
      <c r="C47" s="77"/>
      <c r="D47" s="84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85"/>
    </row>
    <row r="48" spans="1:34" x14ac:dyDescent="0.25">
      <c r="A48" s="78"/>
      <c r="B48" s="76"/>
      <c r="C48" s="77"/>
      <c r="D48" s="84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85"/>
    </row>
    <row r="49" spans="1:34" x14ac:dyDescent="0.25">
      <c r="A49" s="91" t="s">
        <v>235</v>
      </c>
      <c r="B49" s="76"/>
      <c r="C49" s="77"/>
      <c r="D49" s="84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85"/>
    </row>
    <row r="50" spans="1:34" x14ac:dyDescent="0.25">
      <c r="A50" s="735" t="s">
        <v>236</v>
      </c>
      <c r="B50" s="736"/>
      <c r="C50" s="736"/>
      <c r="D50" s="736"/>
      <c r="E50" s="736"/>
      <c r="F50" s="736"/>
      <c r="G50" s="736"/>
      <c r="H50" s="736"/>
      <c r="I50" s="736"/>
      <c r="J50" s="736"/>
      <c r="K50" s="736"/>
      <c r="L50" s="736"/>
      <c r="M50" s="736"/>
      <c r="N50" s="736"/>
      <c r="O50" s="737" t="s">
        <v>237</v>
      </c>
      <c r="P50" s="737"/>
      <c r="Q50" s="737"/>
      <c r="R50" s="737"/>
      <c r="S50" s="737"/>
      <c r="T50" s="737"/>
      <c r="U50" s="737"/>
      <c r="V50" s="737"/>
      <c r="W50" s="737"/>
      <c r="X50" s="737"/>
      <c r="Y50" s="737"/>
      <c r="Z50" s="737"/>
      <c r="AA50" s="737"/>
      <c r="AB50" s="737"/>
      <c r="AC50" s="737"/>
      <c r="AD50" s="737"/>
      <c r="AE50" s="737"/>
      <c r="AF50" s="737"/>
      <c r="AG50" s="737"/>
      <c r="AH50" s="738"/>
    </row>
    <row r="51" spans="1:34" x14ac:dyDescent="0.25">
      <c r="A51" s="728" t="s">
        <v>238</v>
      </c>
      <c r="B51" s="729"/>
      <c r="C51" s="729"/>
      <c r="D51" s="729"/>
      <c r="E51" s="729"/>
      <c r="F51" s="729"/>
      <c r="G51" s="729"/>
      <c r="H51" s="729"/>
      <c r="I51" s="729"/>
      <c r="J51" s="729"/>
      <c r="K51" s="729"/>
      <c r="L51" s="729"/>
      <c r="M51" s="729"/>
      <c r="N51" s="729"/>
      <c r="O51" s="730" t="s">
        <v>440</v>
      </c>
      <c r="P51" s="731"/>
      <c r="Q51" s="731"/>
      <c r="R51" s="731"/>
      <c r="S51" s="731"/>
      <c r="T51" s="731"/>
      <c r="U51" s="731"/>
      <c r="V51" s="731"/>
      <c r="W51" s="731"/>
      <c r="X51" s="731"/>
      <c r="Y51" s="731"/>
      <c r="Z51" s="731"/>
      <c r="AA51" s="731"/>
      <c r="AB51" s="731"/>
      <c r="AC51" s="731"/>
      <c r="AD51" s="731"/>
      <c r="AE51" s="731"/>
      <c r="AF51" s="731"/>
      <c r="AG51" s="731"/>
      <c r="AH51" s="732"/>
    </row>
    <row r="52" spans="1:34" x14ac:dyDescent="0.25">
      <c r="A52" s="733" t="s">
        <v>239</v>
      </c>
      <c r="B52" s="734"/>
      <c r="C52" s="734"/>
      <c r="D52" s="734"/>
      <c r="E52" s="734"/>
      <c r="F52" s="734"/>
      <c r="G52" s="734"/>
      <c r="H52" s="734"/>
      <c r="I52" s="734"/>
      <c r="J52" s="734"/>
      <c r="K52" s="734"/>
      <c r="L52" s="734"/>
      <c r="M52" s="734"/>
      <c r="N52" s="734"/>
      <c r="O52" s="705" t="s">
        <v>441</v>
      </c>
      <c r="P52" s="705"/>
      <c r="Q52" s="705"/>
      <c r="R52" s="705"/>
      <c r="S52" s="705"/>
      <c r="T52" s="705"/>
      <c r="U52" s="705"/>
      <c r="V52" s="705"/>
      <c r="W52" s="705"/>
      <c r="X52" s="705"/>
      <c r="Y52" s="705"/>
      <c r="Z52" s="705"/>
      <c r="AA52" s="705"/>
      <c r="AB52" s="705"/>
      <c r="AC52" s="705"/>
      <c r="AD52" s="705"/>
      <c r="AE52" s="705"/>
      <c r="AF52" s="705"/>
      <c r="AG52" s="705"/>
      <c r="AH52" s="706"/>
    </row>
    <row r="53" spans="1:34" x14ac:dyDescent="0.25">
      <c r="A53" s="739" t="s">
        <v>240</v>
      </c>
      <c r="B53" s="740"/>
      <c r="C53" s="740"/>
      <c r="D53" s="740"/>
      <c r="E53" s="740"/>
      <c r="F53" s="740"/>
      <c r="G53" s="740"/>
      <c r="H53" s="740"/>
      <c r="I53" s="740"/>
      <c r="J53" s="740"/>
      <c r="K53" s="740"/>
      <c r="L53" s="740"/>
      <c r="M53" s="740"/>
      <c r="N53" s="740"/>
      <c r="O53" s="741" t="s">
        <v>442</v>
      </c>
      <c r="P53" s="741"/>
      <c r="Q53" s="741"/>
      <c r="R53" s="741"/>
      <c r="S53" s="741"/>
      <c r="T53" s="741"/>
      <c r="U53" s="741"/>
      <c r="V53" s="741"/>
      <c r="W53" s="741"/>
      <c r="X53" s="741"/>
      <c r="Y53" s="741"/>
      <c r="Z53" s="741"/>
      <c r="AA53" s="741"/>
      <c r="AB53" s="741"/>
      <c r="AC53" s="741"/>
      <c r="AD53" s="741"/>
      <c r="AE53" s="741"/>
      <c r="AF53" s="741"/>
      <c r="AG53" s="741"/>
      <c r="AH53" s="742"/>
    </row>
    <row r="54" spans="1:34" x14ac:dyDescent="0.25">
      <c r="A54" s="743" t="s">
        <v>241</v>
      </c>
      <c r="B54" s="744"/>
      <c r="C54" s="744"/>
      <c r="D54" s="744"/>
      <c r="E54" s="744"/>
      <c r="F54" s="744"/>
      <c r="G54" s="744"/>
      <c r="H54" s="744"/>
      <c r="I54" s="744"/>
      <c r="J54" s="744"/>
      <c r="K54" s="744"/>
      <c r="L54" s="744"/>
      <c r="M54" s="744"/>
      <c r="N54" s="744"/>
      <c r="O54" s="745" t="s">
        <v>443</v>
      </c>
      <c r="P54" s="745"/>
      <c r="Q54" s="745"/>
      <c r="R54" s="745"/>
      <c r="S54" s="745"/>
      <c r="T54" s="745"/>
      <c r="U54" s="745"/>
      <c r="V54" s="745"/>
      <c r="W54" s="745"/>
      <c r="X54" s="745"/>
      <c r="Y54" s="745"/>
      <c r="Z54" s="745"/>
      <c r="AA54" s="745"/>
      <c r="AB54" s="745"/>
      <c r="AC54" s="745"/>
      <c r="AD54" s="745"/>
      <c r="AE54" s="745"/>
      <c r="AF54" s="745"/>
      <c r="AG54" s="745"/>
      <c r="AH54" s="746"/>
    </row>
    <row r="55" spans="1:34" x14ac:dyDescent="0.25">
      <c r="A55" s="86"/>
      <c r="B55" s="87"/>
      <c r="C55" s="88"/>
      <c r="D55" s="89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90"/>
    </row>
    <row r="56" spans="1:34" x14ac:dyDescent="0.25">
      <c r="A56" s="86"/>
      <c r="B56" s="87"/>
      <c r="C56" s="88"/>
      <c r="D56" s="89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90"/>
    </row>
    <row r="57" spans="1:34" x14ac:dyDescent="0.25">
      <c r="A57" s="735" t="s">
        <v>242</v>
      </c>
      <c r="B57" s="736"/>
      <c r="C57" s="736"/>
      <c r="D57" s="736"/>
      <c r="E57" s="736"/>
      <c r="F57" s="736"/>
      <c r="G57" s="736"/>
      <c r="H57" s="736"/>
      <c r="I57" s="736"/>
      <c r="J57" s="736"/>
      <c r="K57" s="736"/>
      <c r="L57" s="736"/>
      <c r="M57" s="736"/>
      <c r="N57" s="736"/>
      <c r="O57" s="736"/>
      <c r="P57" s="736"/>
      <c r="Q57" s="736"/>
      <c r="R57" s="736"/>
      <c r="S57" s="736"/>
      <c r="T57" s="736"/>
      <c r="U57" s="736"/>
      <c r="V57" s="736"/>
      <c r="W57" s="736"/>
      <c r="X57" s="736"/>
      <c r="Y57" s="736"/>
      <c r="Z57" s="736"/>
      <c r="AA57" s="736"/>
      <c r="AB57" s="736"/>
      <c r="AC57" s="736"/>
      <c r="AD57" s="736"/>
      <c r="AE57" s="736"/>
      <c r="AF57" s="736"/>
      <c r="AG57" s="736"/>
      <c r="AH57" s="747"/>
    </row>
    <row r="58" spans="1:34" x14ac:dyDescent="0.25">
      <c r="A58" s="735" t="s">
        <v>243</v>
      </c>
      <c r="B58" s="736"/>
      <c r="C58" s="736"/>
      <c r="D58" s="736"/>
      <c r="E58" s="736"/>
      <c r="F58" s="737" t="s">
        <v>244</v>
      </c>
      <c r="G58" s="737"/>
      <c r="H58" s="737"/>
      <c r="I58" s="737"/>
      <c r="J58" s="737"/>
      <c r="K58" s="737"/>
      <c r="L58" s="737"/>
      <c r="M58" s="737"/>
      <c r="N58" s="737"/>
      <c r="O58" s="737"/>
      <c r="P58" s="737"/>
      <c r="Q58" s="737"/>
      <c r="R58" s="737"/>
      <c r="S58" s="737"/>
      <c r="T58" s="737"/>
      <c r="U58" s="737" t="s">
        <v>245</v>
      </c>
      <c r="V58" s="737"/>
      <c r="W58" s="737"/>
      <c r="X58" s="737"/>
      <c r="Y58" s="737"/>
      <c r="Z58" s="737"/>
      <c r="AA58" s="737"/>
      <c r="AB58" s="737"/>
      <c r="AC58" s="737"/>
      <c r="AD58" s="737"/>
      <c r="AE58" s="737"/>
      <c r="AF58" s="737"/>
      <c r="AG58" s="737"/>
      <c r="AH58" s="738"/>
    </row>
    <row r="59" spans="1:34" x14ac:dyDescent="0.25">
      <c r="A59" s="739" t="s">
        <v>246</v>
      </c>
      <c r="B59" s="740"/>
      <c r="C59" s="740"/>
      <c r="D59" s="740"/>
      <c r="E59" s="740"/>
      <c r="F59" s="748" t="s">
        <v>247</v>
      </c>
      <c r="G59" s="749"/>
      <c r="H59" s="749"/>
      <c r="I59" s="749"/>
      <c r="J59" s="749"/>
      <c r="K59" s="749"/>
      <c r="L59" s="749"/>
      <c r="M59" s="749"/>
      <c r="N59" s="749"/>
      <c r="O59" s="749"/>
      <c r="P59" s="749"/>
      <c r="Q59" s="749"/>
      <c r="R59" s="749"/>
      <c r="S59" s="749"/>
      <c r="T59" s="750"/>
      <c r="U59" s="751" t="s">
        <v>248</v>
      </c>
      <c r="V59" s="752"/>
      <c r="W59" s="752"/>
      <c r="X59" s="752"/>
      <c r="Y59" s="752"/>
      <c r="Z59" s="752"/>
      <c r="AA59" s="752"/>
      <c r="AB59" s="752"/>
      <c r="AC59" s="752"/>
      <c r="AD59" s="752"/>
      <c r="AE59" s="752"/>
      <c r="AF59" s="752"/>
      <c r="AG59" s="752"/>
      <c r="AH59" s="753"/>
    </row>
    <row r="60" spans="1:34" x14ac:dyDescent="0.25">
      <c r="A60" s="86"/>
      <c r="B60" s="87"/>
      <c r="C60" s="88"/>
      <c r="D60" s="89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90"/>
    </row>
    <row r="61" spans="1:34" ht="15.75" x14ac:dyDescent="0.25">
      <c r="A61" s="714" t="s">
        <v>249</v>
      </c>
      <c r="B61" s="715"/>
      <c r="C61" s="715"/>
      <c r="D61" s="715"/>
      <c r="E61" s="715"/>
      <c r="F61" s="715"/>
      <c r="G61" s="715"/>
      <c r="H61" s="715"/>
      <c r="I61" s="715"/>
      <c r="J61" s="715"/>
      <c r="K61" s="715"/>
      <c r="L61" s="715"/>
      <c r="M61" s="715"/>
      <c r="N61" s="715"/>
      <c r="O61" s="715"/>
      <c r="P61" s="715"/>
      <c r="Q61" s="715"/>
      <c r="R61" s="715"/>
      <c r="S61" s="715"/>
      <c r="T61" s="715"/>
      <c r="U61" s="715"/>
      <c r="V61" s="715"/>
      <c r="W61" s="715"/>
      <c r="X61" s="715"/>
      <c r="Y61" s="715"/>
      <c r="Z61" s="715"/>
      <c r="AA61" s="715"/>
      <c r="AB61" s="715"/>
      <c r="AC61" s="715"/>
      <c r="AD61" s="715"/>
      <c r="AE61" s="715"/>
      <c r="AF61" s="715"/>
      <c r="AG61" s="715"/>
      <c r="AH61" s="716"/>
    </row>
    <row r="62" spans="1:34" x14ac:dyDescent="0.25">
      <c r="A62" s="86"/>
      <c r="B62" s="87"/>
      <c r="C62" s="88"/>
      <c r="D62" s="89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90"/>
    </row>
    <row r="63" spans="1:34" x14ac:dyDescent="0.25">
      <c r="A63" s="86"/>
      <c r="B63" s="87"/>
      <c r="C63" s="88"/>
      <c r="D63" s="89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90"/>
    </row>
    <row r="64" spans="1:34" x14ac:dyDescent="0.25">
      <c r="A64" s="86"/>
      <c r="B64" s="87"/>
      <c r="C64" s="88"/>
      <c r="D64" s="89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90"/>
    </row>
    <row r="65" spans="1:34" x14ac:dyDescent="0.25">
      <c r="A65" s="86"/>
      <c r="B65" s="87"/>
      <c r="C65" s="88"/>
      <c r="D65" s="89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90"/>
    </row>
    <row r="66" spans="1:34" x14ac:dyDescent="0.25">
      <c r="A66" s="86"/>
      <c r="B66" s="87"/>
      <c r="C66" s="88"/>
      <c r="D66" s="89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90"/>
    </row>
    <row r="67" spans="1:34" x14ac:dyDescent="0.25">
      <c r="A67" s="86"/>
      <c r="B67" s="87"/>
      <c r="C67" s="88"/>
      <c r="D67" s="89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90"/>
    </row>
    <row r="68" spans="1:34" x14ac:dyDescent="0.25">
      <c r="A68" s="86"/>
      <c r="B68" s="87"/>
      <c r="C68" s="88"/>
      <c r="D68" s="89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90"/>
    </row>
    <row r="69" spans="1:34" x14ac:dyDescent="0.25">
      <c r="A69" s="86"/>
      <c r="B69" s="87"/>
      <c r="C69" s="88"/>
      <c r="D69" s="89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90"/>
    </row>
    <row r="70" spans="1:34" x14ac:dyDescent="0.25">
      <c r="A70" s="86"/>
      <c r="B70" s="87"/>
      <c r="C70" s="88"/>
      <c r="D70" s="89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90"/>
    </row>
    <row r="71" spans="1:34" x14ac:dyDescent="0.25">
      <c r="A71" s="86"/>
      <c r="B71" s="87"/>
      <c r="C71" s="88"/>
      <c r="D71" s="89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90"/>
    </row>
    <row r="72" spans="1:34" x14ac:dyDescent="0.25">
      <c r="A72" s="86"/>
      <c r="B72" s="87"/>
      <c r="C72" s="88"/>
      <c r="D72" s="89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90"/>
    </row>
    <row r="73" spans="1:34" x14ac:dyDescent="0.25">
      <c r="A73" s="86"/>
      <c r="B73" s="87"/>
      <c r="C73" s="88"/>
      <c r="D73" s="89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90"/>
    </row>
    <row r="74" spans="1:34" x14ac:dyDescent="0.25">
      <c r="A74" s="86"/>
      <c r="B74" s="87"/>
      <c r="C74" s="88"/>
      <c r="D74" s="89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90"/>
    </row>
    <row r="75" spans="1:34" x14ac:dyDescent="0.25">
      <c r="A75" s="86"/>
      <c r="B75" s="87"/>
      <c r="C75" s="88"/>
      <c r="D75" s="89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90"/>
    </row>
    <row r="76" spans="1:34" x14ac:dyDescent="0.25">
      <c r="A76" s="86"/>
      <c r="B76" s="87"/>
      <c r="C76" s="88"/>
      <c r="D76" s="89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90"/>
    </row>
    <row r="77" spans="1:34" x14ac:dyDescent="0.25">
      <c r="A77" s="86"/>
      <c r="B77" s="87"/>
      <c r="C77" s="88"/>
      <c r="D77" s="89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90"/>
    </row>
    <row r="78" spans="1:34" x14ac:dyDescent="0.25">
      <c r="A78" s="86"/>
      <c r="B78" s="87"/>
      <c r="C78" s="88"/>
      <c r="D78" s="89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90"/>
    </row>
    <row r="79" spans="1:34" x14ac:dyDescent="0.25">
      <c r="A79" s="86"/>
      <c r="B79" s="87"/>
      <c r="C79" s="88"/>
      <c r="D79" s="89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90"/>
    </row>
    <row r="80" spans="1:34" x14ac:dyDescent="0.25">
      <c r="A80" s="86"/>
      <c r="B80" s="87"/>
      <c r="C80" s="88"/>
      <c r="D80" s="89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90"/>
    </row>
    <row r="81" spans="1:34" x14ac:dyDescent="0.25">
      <c r="A81" s="86"/>
      <c r="B81" s="87"/>
      <c r="C81" s="88"/>
      <c r="D81" s="89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90"/>
    </row>
    <row r="82" spans="1:34" x14ac:dyDescent="0.25">
      <c r="A82" s="86"/>
      <c r="B82" s="87"/>
      <c r="C82" s="88"/>
      <c r="D82" s="89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90"/>
    </row>
    <row r="83" spans="1:34" x14ac:dyDescent="0.25">
      <c r="A83" s="86"/>
      <c r="B83" s="87"/>
      <c r="C83" s="88"/>
      <c r="D83" s="89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90"/>
    </row>
    <row r="84" spans="1:34" x14ac:dyDescent="0.25">
      <c r="A84" s="86"/>
      <c r="B84" s="87"/>
      <c r="C84" s="88"/>
      <c r="D84" s="89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90"/>
    </row>
    <row r="85" spans="1:34" x14ac:dyDescent="0.25">
      <c r="A85" s="86"/>
      <c r="B85" s="87"/>
      <c r="C85" s="88"/>
      <c r="D85" s="89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90"/>
    </row>
    <row r="86" spans="1:34" x14ac:dyDescent="0.25">
      <c r="A86" s="86"/>
      <c r="B86" s="87"/>
      <c r="C86" s="88"/>
      <c r="D86" s="89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90"/>
    </row>
    <row r="87" spans="1:34" x14ac:dyDescent="0.25">
      <c r="A87" s="86"/>
      <c r="B87" s="87"/>
      <c r="C87" s="88"/>
      <c r="D87" s="89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90"/>
    </row>
    <row r="88" spans="1:34" x14ac:dyDescent="0.25">
      <c r="A88" s="86"/>
      <c r="B88" s="87"/>
      <c r="C88" s="88"/>
      <c r="D88" s="89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90"/>
    </row>
    <row r="89" spans="1:34" x14ac:dyDescent="0.25">
      <c r="A89" s="86"/>
      <c r="B89" s="87"/>
      <c r="C89" s="88"/>
      <c r="D89" s="89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90"/>
    </row>
    <row r="90" spans="1:34" x14ac:dyDescent="0.25">
      <c r="A90" s="86"/>
      <c r="B90" s="87"/>
      <c r="C90" s="88"/>
      <c r="D90" s="89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90"/>
    </row>
    <row r="91" spans="1:34" x14ac:dyDescent="0.25">
      <c r="A91" s="86"/>
      <c r="B91" s="87"/>
      <c r="C91" s="88"/>
      <c r="D91" s="89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90"/>
    </row>
    <row r="92" spans="1:34" x14ac:dyDescent="0.25">
      <c r="A92" s="86"/>
      <c r="B92" s="87"/>
      <c r="C92" s="88"/>
      <c r="D92" s="89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90"/>
    </row>
    <row r="93" spans="1:34" x14ac:dyDescent="0.25">
      <c r="A93" s="86"/>
      <c r="B93" s="87"/>
      <c r="C93" s="88"/>
      <c r="D93" s="89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90"/>
    </row>
    <row r="94" spans="1:34" x14ac:dyDescent="0.25">
      <c r="A94" s="86"/>
      <c r="B94" s="87"/>
      <c r="C94" s="88"/>
      <c r="D94" s="89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90"/>
    </row>
    <row r="95" spans="1:34" x14ac:dyDescent="0.25">
      <c r="A95" s="86"/>
      <c r="B95" s="87"/>
      <c r="C95" s="88"/>
      <c r="D95" s="89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90"/>
    </row>
    <row r="96" spans="1:34" x14ac:dyDescent="0.25">
      <c r="A96" s="86"/>
      <c r="B96" s="87"/>
      <c r="C96" s="88"/>
      <c r="D96" s="89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90"/>
    </row>
    <row r="97" spans="1:34" x14ac:dyDescent="0.25">
      <c r="A97" s="86"/>
      <c r="B97" s="87"/>
      <c r="C97" s="88"/>
      <c r="D97" s="89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90"/>
    </row>
    <row r="98" spans="1:34" x14ac:dyDescent="0.25">
      <c r="A98" s="86"/>
      <c r="B98" s="87"/>
      <c r="C98" s="88"/>
      <c r="D98" s="89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90"/>
    </row>
    <row r="99" spans="1:34" x14ac:dyDescent="0.25">
      <c r="A99" s="754" t="s">
        <v>250</v>
      </c>
      <c r="B99" s="755" t="s">
        <v>251</v>
      </c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55"/>
      <c r="Q99" s="755"/>
      <c r="R99" s="755"/>
      <c r="S99" s="755"/>
      <c r="T99" s="755"/>
      <c r="U99" s="755"/>
      <c r="V99" s="755"/>
      <c r="W99" s="755"/>
      <c r="X99" s="755"/>
      <c r="Y99" s="755"/>
      <c r="Z99" s="755"/>
      <c r="AA99" s="755"/>
      <c r="AB99" s="755"/>
      <c r="AC99" s="755"/>
      <c r="AD99" s="755"/>
      <c r="AE99" s="755"/>
      <c r="AF99" s="755"/>
      <c r="AG99" s="755"/>
      <c r="AH99" s="756"/>
    </row>
    <row r="100" spans="1:34" x14ac:dyDescent="0.25">
      <c r="A100" s="754"/>
      <c r="B100" s="755" t="s">
        <v>252</v>
      </c>
      <c r="C100" s="755"/>
      <c r="D100" s="755"/>
      <c r="E100" s="755"/>
      <c r="F100" s="755"/>
      <c r="G100" s="755"/>
      <c r="H100" s="755"/>
      <c r="I100" s="755"/>
      <c r="J100" s="755"/>
      <c r="K100" s="755"/>
      <c r="L100" s="755"/>
      <c r="M100" s="755"/>
      <c r="N100" s="755"/>
      <c r="O100" s="755"/>
      <c r="P100" s="755"/>
      <c r="Q100" s="755"/>
      <c r="R100" s="755"/>
      <c r="S100" s="755"/>
      <c r="T100" s="755"/>
      <c r="U100" s="755"/>
      <c r="V100" s="755"/>
      <c r="W100" s="755"/>
      <c r="X100" s="755"/>
      <c r="Y100" s="755"/>
      <c r="Z100" s="755"/>
      <c r="AA100" s="755"/>
      <c r="AB100" s="755"/>
      <c r="AC100" s="755"/>
      <c r="AD100" s="755"/>
      <c r="AE100" s="755"/>
      <c r="AF100" s="755"/>
      <c r="AG100" s="755"/>
      <c r="AH100" s="756"/>
    </row>
    <row r="101" spans="1:34" x14ac:dyDescent="0.25">
      <c r="A101" s="754"/>
      <c r="B101" s="755" t="s">
        <v>253</v>
      </c>
      <c r="C101" s="755"/>
      <c r="D101" s="755"/>
      <c r="E101" s="755"/>
      <c r="F101" s="755"/>
      <c r="G101" s="755"/>
      <c r="H101" s="755"/>
      <c r="I101" s="755"/>
      <c r="J101" s="755" t="s">
        <v>254</v>
      </c>
      <c r="K101" s="755"/>
      <c r="L101" s="755"/>
      <c r="M101" s="755"/>
      <c r="N101" s="755"/>
      <c r="O101" s="755"/>
      <c r="P101" s="755"/>
      <c r="Q101" s="755"/>
      <c r="R101" s="755"/>
      <c r="S101" s="755"/>
      <c r="T101" s="755"/>
      <c r="U101" s="755"/>
      <c r="V101" s="755" t="s">
        <v>255</v>
      </c>
      <c r="W101" s="755"/>
      <c r="X101" s="755"/>
      <c r="Y101" s="755"/>
      <c r="Z101" s="755"/>
      <c r="AA101" s="755"/>
      <c r="AB101" s="755"/>
      <c r="AC101" s="755"/>
      <c r="AD101" s="755"/>
      <c r="AE101" s="755"/>
      <c r="AF101" s="755"/>
      <c r="AG101" s="755"/>
      <c r="AH101" s="756"/>
    </row>
    <row r="102" spans="1:34" x14ac:dyDescent="0.25">
      <c r="A102" s="93">
        <v>1</v>
      </c>
      <c r="B102" s="757" t="s">
        <v>256</v>
      </c>
      <c r="C102" s="757"/>
      <c r="D102" s="757"/>
      <c r="E102" s="757"/>
      <c r="F102" s="757"/>
      <c r="G102" s="757"/>
      <c r="H102" s="757"/>
      <c r="I102" s="757"/>
      <c r="J102" s="757" t="s">
        <v>257</v>
      </c>
      <c r="K102" s="757"/>
      <c r="L102" s="757"/>
      <c r="M102" s="757"/>
      <c r="N102" s="757"/>
      <c r="O102" s="757"/>
      <c r="P102" s="757"/>
      <c r="Q102" s="757"/>
      <c r="R102" s="757"/>
      <c r="S102" s="757"/>
      <c r="T102" s="757"/>
      <c r="U102" s="757"/>
      <c r="V102" s="758" t="s">
        <v>258</v>
      </c>
      <c r="W102" s="758"/>
      <c r="X102" s="758"/>
      <c r="Y102" s="758"/>
      <c r="Z102" s="758"/>
      <c r="AA102" s="758"/>
      <c r="AB102" s="758"/>
      <c r="AC102" s="758"/>
      <c r="AD102" s="758"/>
      <c r="AE102" s="758"/>
      <c r="AF102" s="758"/>
      <c r="AG102" s="758"/>
      <c r="AH102" s="759"/>
    </row>
    <row r="103" spans="1:34" x14ac:dyDescent="0.25">
      <c r="A103" s="93">
        <v>2</v>
      </c>
      <c r="B103" s="757" t="s">
        <v>259</v>
      </c>
      <c r="C103" s="757"/>
      <c r="D103" s="757"/>
      <c r="E103" s="757"/>
      <c r="F103" s="757"/>
      <c r="G103" s="757"/>
      <c r="H103" s="757"/>
      <c r="I103" s="757"/>
      <c r="J103" s="757" t="s">
        <v>260</v>
      </c>
      <c r="K103" s="757"/>
      <c r="L103" s="757"/>
      <c r="M103" s="757"/>
      <c r="N103" s="757"/>
      <c r="O103" s="757"/>
      <c r="P103" s="757"/>
      <c r="Q103" s="757"/>
      <c r="R103" s="757"/>
      <c r="S103" s="757"/>
      <c r="T103" s="757"/>
      <c r="U103" s="757"/>
      <c r="V103" s="758" t="s">
        <v>261</v>
      </c>
      <c r="W103" s="758"/>
      <c r="X103" s="758"/>
      <c r="Y103" s="758"/>
      <c r="Z103" s="758"/>
      <c r="AA103" s="758"/>
      <c r="AB103" s="758"/>
      <c r="AC103" s="758"/>
      <c r="AD103" s="758"/>
      <c r="AE103" s="758"/>
      <c r="AF103" s="758"/>
      <c r="AG103" s="758"/>
      <c r="AH103" s="759"/>
    </row>
    <row r="104" spans="1:34" x14ac:dyDescent="0.25">
      <c r="A104" s="93">
        <v>3</v>
      </c>
      <c r="B104" s="757" t="s">
        <v>262</v>
      </c>
      <c r="C104" s="757"/>
      <c r="D104" s="757"/>
      <c r="E104" s="757"/>
      <c r="F104" s="757"/>
      <c r="G104" s="757"/>
      <c r="H104" s="757"/>
      <c r="I104" s="757"/>
      <c r="J104" s="757" t="s">
        <v>263</v>
      </c>
      <c r="K104" s="757"/>
      <c r="L104" s="757"/>
      <c r="M104" s="757"/>
      <c r="N104" s="757"/>
      <c r="O104" s="757"/>
      <c r="P104" s="757"/>
      <c r="Q104" s="757"/>
      <c r="R104" s="757"/>
      <c r="S104" s="757"/>
      <c r="T104" s="757"/>
      <c r="U104" s="757"/>
      <c r="V104" s="758" t="s">
        <v>264</v>
      </c>
      <c r="W104" s="758"/>
      <c r="X104" s="758"/>
      <c r="Y104" s="758"/>
      <c r="Z104" s="758"/>
      <c r="AA104" s="758"/>
      <c r="AB104" s="758"/>
      <c r="AC104" s="758"/>
      <c r="AD104" s="758"/>
      <c r="AE104" s="758"/>
      <c r="AF104" s="758"/>
      <c r="AG104" s="758"/>
      <c r="AH104" s="759"/>
    </row>
    <row r="105" spans="1:34" x14ac:dyDescent="0.25">
      <c r="A105" s="93">
        <v>4</v>
      </c>
      <c r="B105" s="757" t="s">
        <v>265</v>
      </c>
      <c r="C105" s="757"/>
      <c r="D105" s="757"/>
      <c r="E105" s="757"/>
      <c r="F105" s="757"/>
      <c r="G105" s="757"/>
      <c r="H105" s="757"/>
      <c r="I105" s="757"/>
      <c r="J105" s="757" t="s">
        <v>266</v>
      </c>
      <c r="K105" s="757"/>
      <c r="L105" s="757"/>
      <c r="M105" s="757"/>
      <c r="N105" s="757"/>
      <c r="O105" s="757"/>
      <c r="P105" s="757"/>
      <c r="Q105" s="757"/>
      <c r="R105" s="757"/>
      <c r="S105" s="757"/>
      <c r="T105" s="757"/>
      <c r="U105" s="757"/>
      <c r="V105" s="758" t="s">
        <v>267</v>
      </c>
      <c r="W105" s="758"/>
      <c r="X105" s="758"/>
      <c r="Y105" s="758"/>
      <c r="Z105" s="758"/>
      <c r="AA105" s="758"/>
      <c r="AB105" s="758"/>
      <c r="AC105" s="758"/>
      <c r="AD105" s="758"/>
      <c r="AE105" s="758"/>
      <c r="AF105" s="758"/>
      <c r="AG105" s="758"/>
      <c r="AH105" s="759"/>
    </row>
    <row r="106" spans="1:34" x14ac:dyDescent="0.25">
      <c r="A106" s="93">
        <v>7</v>
      </c>
      <c r="B106" s="757" t="s">
        <v>268</v>
      </c>
      <c r="C106" s="757"/>
      <c r="D106" s="757"/>
      <c r="E106" s="757"/>
      <c r="F106" s="757"/>
      <c r="G106" s="757"/>
      <c r="H106" s="757"/>
      <c r="I106" s="757"/>
      <c r="J106" s="757" t="s">
        <v>269</v>
      </c>
      <c r="K106" s="757"/>
      <c r="L106" s="757"/>
      <c r="M106" s="757"/>
      <c r="N106" s="757"/>
      <c r="O106" s="757"/>
      <c r="P106" s="757"/>
      <c r="Q106" s="757"/>
      <c r="R106" s="757"/>
      <c r="S106" s="757"/>
      <c r="T106" s="757"/>
      <c r="U106" s="757"/>
      <c r="V106" s="758" t="s">
        <v>270</v>
      </c>
      <c r="W106" s="758"/>
      <c r="X106" s="758"/>
      <c r="Y106" s="758"/>
      <c r="Z106" s="758"/>
      <c r="AA106" s="758"/>
      <c r="AB106" s="758"/>
      <c r="AC106" s="758"/>
      <c r="AD106" s="758"/>
      <c r="AE106" s="758"/>
      <c r="AF106" s="758"/>
      <c r="AG106" s="758"/>
      <c r="AH106" s="759"/>
    </row>
    <row r="107" spans="1:34" x14ac:dyDescent="0.25">
      <c r="A107" s="93">
        <v>8</v>
      </c>
      <c r="B107" s="757" t="s">
        <v>271</v>
      </c>
      <c r="C107" s="757"/>
      <c r="D107" s="757"/>
      <c r="E107" s="757"/>
      <c r="F107" s="757"/>
      <c r="G107" s="757"/>
      <c r="H107" s="757"/>
      <c r="I107" s="757"/>
      <c r="J107" s="757" t="s">
        <v>272</v>
      </c>
      <c r="K107" s="757"/>
      <c r="L107" s="757"/>
      <c r="M107" s="757"/>
      <c r="N107" s="757"/>
      <c r="O107" s="757"/>
      <c r="P107" s="757"/>
      <c r="Q107" s="757"/>
      <c r="R107" s="757"/>
      <c r="S107" s="757"/>
      <c r="T107" s="757"/>
      <c r="U107" s="757"/>
      <c r="V107" s="758" t="s">
        <v>273</v>
      </c>
      <c r="W107" s="758"/>
      <c r="X107" s="758"/>
      <c r="Y107" s="758"/>
      <c r="Z107" s="758"/>
      <c r="AA107" s="758"/>
      <c r="AB107" s="758"/>
      <c r="AC107" s="758"/>
      <c r="AD107" s="758"/>
      <c r="AE107" s="758"/>
      <c r="AF107" s="758"/>
      <c r="AG107" s="758"/>
      <c r="AH107" s="759"/>
    </row>
    <row r="108" spans="1:34" x14ac:dyDescent="0.25">
      <c r="A108" s="93">
        <v>9</v>
      </c>
      <c r="B108" s="757" t="s">
        <v>274</v>
      </c>
      <c r="C108" s="757"/>
      <c r="D108" s="757"/>
      <c r="E108" s="757"/>
      <c r="F108" s="757"/>
      <c r="G108" s="757"/>
      <c r="H108" s="757"/>
      <c r="I108" s="757"/>
      <c r="J108" s="757" t="s">
        <v>274</v>
      </c>
      <c r="K108" s="757"/>
      <c r="L108" s="757"/>
      <c r="M108" s="757"/>
      <c r="N108" s="757"/>
      <c r="O108" s="757"/>
      <c r="P108" s="757"/>
      <c r="Q108" s="757"/>
      <c r="R108" s="757"/>
      <c r="S108" s="757"/>
      <c r="T108" s="757"/>
      <c r="U108" s="757"/>
      <c r="V108" s="758" t="s">
        <v>274</v>
      </c>
      <c r="W108" s="758"/>
      <c r="X108" s="758"/>
      <c r="Y108" s="758"/>
      <c r="Z108" s="758"/>
      <c r="AA108" s="758"/>
      <c r="AB108" s="758"/>
      <c r="AC108" s="758"/>
      <c r="AD108" s="758"/>
      <c r="AE108" s="758"/>
      <c r="AF108" s="758"/>
      <c r="AG108" s="758"/>
      <c r="AH108" s="759"/>
    </row>
    <row r="109" spans="1:34" x14ac:dyDescent="0.25">
      <c r="A109" s="93">
        <v>10</v>
      </c>
      <c r="B109" s="757" t="s">
        <v>275</v>
      </c>
      <c r="C109" s="757"/>
      <c r="D109" s="757"/>
      <c r="E109" s="757"/>
      <c r="F109" s="757"/>
      <c r="G109" s="757"/>
      <c r="H109" s="757"/>
      <c r="I109" s="757"/>
      <c r="J109" s="757" t="s">
        <v>276</v>
      </c>
      <c r="K109" s="757"/>
      <c r="L109" s="757"/>
      <c r="M109" s="757"/>
      <c r="N109" s="757"/>
      <c r="O109" s="757"/>
      <c r="P109" s="757"/>
      <c r="Q109" s="757"/>
      <c r="R109" s="757"/>
      <c r="S109" s="757"/>
      <c r="T109" s="757"/>
      <c r="U109" s="757"/>
      <c r="V109" s="758" t="s">
        <v>277</v>
      </c>
      <c r="W109" s="758"/>
      <c r="X109" s="758"/>
      <c r="Y109" s="758"/>
      <c r="Z109" s="758"/>
      <c r="AA109" s="758"/>
      <c r="AB109" s="758"/>
      <c r="AC109" s="758"/>
      <c r="AD109" s="758"/>
      <c r="AE109" s="758"/>
      <c r="AF109" s="758"/>
      <c r="AG109" s="758"/>
      <c r="AH109" s="759"/>
    </row>
    <row r="110" spans="1:34" x14ac:dyDescent="0.25">
      <c r="A110" s="94" t="s">
        <v>278</v>
      </c>
      <c r="B110" s="757" t="s">
        <v>279</v>
      </c>
      <c r="C110" s="757"/>
      <c r="D110" s="757"/>
      <c r="E110" s="757"/>
      <c r="F110" s="757"/>
      <c r="G110" s="757"/>
      <c r="H110" s="757"/>
      <c r="I110" s="757"/>
      <c r="J110" s="757" t="s">
        <v>280</v>
      </c>
      <c r="K110" s="757"/>
      <c r="L110" s="757"/>
      <c r="M110" s="757"/>
      <c r="N110" s="757"/>
      <c r="O110" s="757"/>
      <c r="P110" s="757"/>
      <c r="Q110" s="757"/>
      <c r="R110" s="757"/>
      <c r="S110" s="757"/>
      <c r="T110" s="757"/>
      <c r="U110" s="757"/>
      <c r="V110" s="758" t="s">
        <v>281</v>
      </c>
      <c r="W110" s="758"/>
      <c r="X110" s="758"/>
      <c r="Y110" s="758"/>
      <c r="Z110" s="758"/>
      <c r="AA110" s="758"/>
      <c r="AB110" s="758"/>
      <c r="AC110" s="758"/>
      <c r="AD110" s="758"/>
      <c r="AE110" s="758"/>
      <c r="AF110" s="758"/>
      <c r="AG110" s="758"/>
      <c r="AH110" s="759"/>
    </row>
    <row r="111" spans="1:34" x14ac:dyDescent="0.25">
      <c r="A111" s="93">
        <v>5</v>
      </c>
      <c r="B111" s="757" t="s">
        <v>282</v>
      </c>
      <c r="C111" s="757"/>
      <c r="D111" s="757"/>
      <c r="E111" s="757"/>
      <c r="F111" s="757"/>
      <c r="G111" s="757"/>
      <c r="H111" s="757"/>
      <c r="I111" s="757"/>
      <c r="J111" s="757" t="s">
        <v>283</v>
      </c>
      <c r="K111" s="757"/>
      <c r="L111" s="757"/>
      <c r="M111" s="757"/>
      <c r="N111" s="757"/>
      <c r="O111" s="757"/>
      <c r="P111" s="757"/>
      <c r="Q111" s="757"/>
      <c r="R111" s="757"/>
      <c r="S111" s="757"/>
      <c r="T111" s="757"/>
      <c r="U111" s="757"/>
      <c r="V111" s="758" t="s">
        <v>284</v>
      </c>
      <c r="W111" s="758"/>
      <c r="X111" s="758"/>
      <c r="Y111" s="758"/>
      <c r="Z111" s="758"/>
      <c r="AA111" s="758"/>
      <c r="AB111" s="758"/>
      <c r="AC111" s="758"/>
      <c r="AD111" s="758"/>
      <c r="AE111" s="758"/>
      <c r="AF111" s="758"/>
      <c r="AG111" s="758"/>
      <c r="AH111" s="759"/>
    </row>
    <row r="112" spans="1:34" x14ac:dyDescent="0.25">
      <c r="A112" s="760" t="s">
        <v>285</v>
      </c>
      <c r="B112" s="761"/>
      <c r="C112" s="761"/>
      <c r="D112" s="761"/>
      <c r="E112" s="761"/>
      <c r="F112" s="761"/>
      <c r="G112" s="761"/>
      <c r="H112" s="761"/>
      <c r="I112" s="761"/>
      <c r="J112" s="761"/>
      <c r="K112" s="761"/>
      <c r="L112" s="761"/>
      <c r="M112" s="761"/>
      <c r="N112" s="761"/>
      <c r="O112" s="761"/>
      <c r="P112" s="761"/>
      <c r="Q112" s="761"/>
      <c r="R112" s="761"/>
      <c r="S112" s="761"/>
      <c r="T112" s="761"/>
      <c r="U112" s="761"/>
      <c r="V112" s="761"/>
      <c r="W112" s="761"/>
      <c r="X112" s="761"/>
      <c r="Y112" s="761"/>
      <c r="Z112" s="761"/>
      <c r="AA112" s="761"/>
      <c r="AB112" s="761"/>
      <c r="AC112" s="761"/>
      <c r="AD112" s="761"/>
      <c r="AE112" s="761"/>
      <c r="AF112" s="761"/>
      <c r="AG112" s="761"/>
      <c r="AH112" s="762"/>
    </row>
    <row r="113" spans="1:34" x14ac:dyDescent="0.25">
      <c r="A113" s="86"/>
      <c r="B113" s="87"/>
      <c r="C113" s="88"/>
      <c r="D113" s="89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90"/>
    </row>
    <row r="114" spans="1:34" ht="15.75" x14ac:dyDescent="0.25">
      <c r="A114" s="714" t="s">
        <v>286</v>
      </c>
      <c r="B114" s="715"/>
      <c r="C114" s="715"/>
      <c r="D114" s="715"/>
      <c r="E114" s="715"/>
      <c r="F114" s="715"/>
      <c r="G114" s="715"/>
      <c r="H114" s="715"/>
      <c r="I114" s="715"/>
      <c r="J114" s="715"/>
      <c r="K114" s="715"/>
      <c r="L114" s="715"/>
      <c r="M114" s="715"/>
      <c r="N114" s="715"/>
      <c r="O114" s="715"/>
      <c r="P114" s="715"/>
      <c r="Q114" s="715"/>
      <c r="R114" s="715"/>
      <c r="S114" s="715"/>
      <c r="T114" s="715"/>
      <c r="U114" s="715"/>
      <c r="V114" s="715"/>
      <c r="W114" s="715"/>
      <c r="X114" s="715"/>
      <c r="Y114" s="715"/>
      <c r="Z114" s="715"/>
      <c r="AA114" s="715"/>
      <c r="AB114" s="715"/>
      <c r="AC114" s="715"/>
      <c r="AD114" s="715"/>
      <c r="AE114" s="715"/>
      <c r="AF114" s="715"/>
      <c r="AG114" s="715"/>
      <c r="AH114" s="716"/>
    </row>
    <row r="115" spans="1:34" x14ac:dyDescent="0.25">
      <c r="A115" s="86"/>
      <c r="B115" s="87"/>
      <c r="C115" s="88"/>
      <c r="D115" s="89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90"/>
    </row>
    <row r="116" spans="1:34" x14ac:dyDescent="0.25">
      <c r="A116" s="86"/>
      <c r="B116" s="87"/>
      <c r="C116" s="88"/>
      <c r="D116" s="89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90"/>
    </row>
    <row r="117" spans="1:34" x14ac:dyDescent="0.25">
      <c r="A117" s="86"/>
      <c r="B117" s="87"/>
      <c r="C117" s="88"/>
      <c r="D117" s="89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90"/>
    </row>
    <row r="118" spans="1:34" x14ac:dyDescent="0.25">
      <c r="A118" s="86"/>
      <c r="B118" s="87"/>
      <c r="C118" s="88"/>
      <c r="D118" s="89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90"/>
    </row>
    <row r="119" spans="1:34" x14ac:dyDescent="0.25">
      <c r="A119" s="86"/>
      <c r="B119" s="87"/>
      <c r="C119" s="88"/>
      <c r="D119" s="89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90"/>
    </row>
    <row r="120" spans="1:34" x14ac:dyDescent="0.25">
      <c r="A120" s="86"/>
      <c r="B120" s="87"/>
      <c r="C120" s="88"/>
      <c r="D120" s="89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90"/>
    </row>
    <row r="121" spans="1:34" x14ac:dyDescent="0.25">
      <c r="A121" s="86"/>
      <c r="B121" s="87"/>
      <c r="C121" s="88"/>
      <c r="D121" s="89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90"/>
    </row>
    <row r="122" spans="1:34" x14ac:dyDescent="0.25">
      <c r="A122" s="86"/>
      <c r="B122" s="87"/>
      <c r="C122" s="88"/>
      <c r="D122" s="89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90"/>
    </row>
    <row r="123" spans="1:34" x14ac:dyDescent="0.25">
      <c r="A123" s="86"/>
      <c r="B123" s="87"/>
      <c r="C123" s="88"/>
      <c r="D123" s="89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90"/>
    </row>
    <row r="124" spans="1:34" x14ac:dyDescent="0.25">
      <c r="A124" s="86"/>
      <c r="B124" s="87"/>
      <c r="C124" s="88"/>
      <c r="D124" s="89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90"/>
    </row>
    <row r="125" spans="1:34" x14ac:dyDescent="0.25">
      <c r="A125" s="86"/>
      <c r="B125" s="87"/>
      <c r="C125" s="88"/>
      <c r="D125" s="89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90"/>
    </row>
    <row r="126" spans="1:34" x14ac:dyDescent="0.25">
      <c r="A126" s="86"/>
      <c r="B126" s="87"/>
      <c r="C126" s="88"/>
      <c r="D126" s="89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90"/>
    </row>
    <row r="127" spans="1:34" x14ac:dyDescent="0.25">
      <c r="A127" s="86"/>
      <c r="B127" s="87"/>
      <c r="C127" s="88"/>
      <c r="D127" s="89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90"/>
    </row>
    <row r="128" spans="1:34" x14ac:dyDescent="0.25">
      <c r="A128" s="86"/>
      <c r="B128" s="87"/>
      <c r="C128" s="88"/>
      <c r="D128" s="89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90"/>
    </row>
    <row r="129" spans="1:34" x14ac:dyDescent="0.25">
      <c r="A129" s="86"/>
      <c r="B129" s="87"/>
      <c r="C129" s="88"/>
      <c r="D129" s="89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90"/>
    </row>
    <row r="130" spans="1:34" x14ac:dyDescent="0.25">
      <c r="A130" s="86"/>
      <c r="B130" s="87"/>
      <c r="C130" s="88"/>
      <c r="D130" s="89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90"/>
    </row>
    <row r="131" spans="1:34" x14ac:dyDescent="0.25">
      <c r="A131" s="86"/>
      <c r="B131" s="87"/>
      <c r="C131" s="88"/>
      <c r="D131" s="89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90"/>
    </row>
    <row r="132" spans="1:34" x14ac:dyDescent="0.25">
      <c r="A132" s="86"/>
      <c r="B132" s="87"/>
      <c r="C132" s="88"/>
      <c r="D132" s="89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90"/>
    </row>
    <row r="133" spans="1:34" x14ac:dyDescent="0.25">
      <c r="A133" s="86"/>
      <c r="B133" s="87"/>
      <c r="C133" s="88"/>
      <c r="D133" s="89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90"/>
    </row>
    <row r="134" spans="1:34" x14ac:dyDescent="0.25">
      <c r="A134" s="86"/>
      <c r="B134" s="87"/>
      <c r="C134" s="88"/>
      <c r="D134" s="89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90"/>
    </row>
    <row r="135" spans="1:34" x14ac:dyDescent="0.25">
      <c r="A135" s="86"/>
      <c r="B135" s="87"/>
      <c r="C135" s="88"/>
      <c r="D135" s="89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90"/>
    </row>
    <row r="136" spans="1:34" x14ac:dyDescent="0.25">
      <c r="A136" s="86"/>
      <c r="B136" s="87"/>
      <c r="C136" s="88"/>
      <c r="D136" s="89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90"/>
    </row>
    <row r="137" spans="1:34" x14ac:dyDescent="0.25">
      <c r="A137" s="86"/>
      <c r="B137" s="87"/>
      <c r="C137" s="88"/>
      <c r="D137" s="89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90"/>
    </row>
    <row r="138" spans="1:34" x14ac:dyDescent="0.25">
      <c r="A138" s="86"/>
      <c r="B138" s="87"/>
      <c r="C138" s="88"/>
      <c r="D138" s="89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90"/>
    </row>
    <row r="139" spans="1:34" x14ac:dyDescent="0.25">
      <c r="A139" s="86"/>
      <c r="B139" s="87"/>
      <c r="C139" s="88"/>
      <c r="D139" s="89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90"/>
    </row>
    <row r="140" spans="1:34" x14ac:dyDescent="0.25">
      <c r="A140" s="86"/>
      <c r="B140" s="87"/>
      <c r="C140" s="88"/>
      <c r="D140" s="89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90"/>
    </row>
    <row r="141" spans="1:34" x14ac:dyDescent="0.25">
      <c r="A141" s="86"/>
      <c r="B141" s="87"/>
      <c r="C141" s="88"/>
      <c r="D141" s="89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90"/>
    </row>
    <row r="142" spans="1:34" x14ac:dyDescent="0.25">
      <c r="A142" s="86"/>
      <c r="B142" s="87"/>
      <c r="C142" s="88"/>
      <c r="D142" s="89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90"/>
    </row>
    <row r="143" spans="1:34" x14ac:dyDescent="0.25">
      <c r="A143" s="86"/>
      <c r="B143" s="87"/>
      <c r="C143" s="88"/>
      <c r="D143" s="89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90"/>
    </row>
    <row r="144" spans="1:34" x14ac:dyDescent="0.25">
      <c r="A144" s="86"/>
      <c r="B144" s="87"/>
      <c r="C144" s="88"/>
      <c r="D144" s="89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90"/>
    </row>
    <row r="145" spans="1:34" x14ac:dyDescent="0.25">
      <c r="A145" s="86"/>
      <c r="B145" s="87"/>
      <c r="C145" s="88"/>
      <c r="D145" s="89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90"/>
    </row>
    <row r="146" spans="1:34" x14ac:dyDescent="0.25">
      <c r="A146" s="86"/>
      <c r="B146" s="87"/>
      <c r="C146" s="88"/>
      <c r="D146" s="89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90"/>
    </row>
    <row r="147" spans="1:34" x14ac:dyDescent="0.25">
      <c r="A147" s="86"/>
      <c r="B147" s="87"/>
      <c r="C147" s="88"/>
      <c r="D147" s="89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90"/>
    </row>
    <row r="148" spans="1:34" x14ac:dyDescent="0.25">
      <c r="A148" s="86"/>
      <c r="B148" s="87"/>
      <c r="C148" s="88"/>
      <c r="D148" s="89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90"/>
    </row>
    <row r="149" spans="1:34" x14ac:dyDescent="0.25">
      <c r="A149" s="86"/>
      <c r="B149" s="87"/>
      <c r="C149" s="88"/>
      <c r="D149" s="89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90"/>
    </row>
    <row r="150" spans="1:34" x14ac:dyDescent="0.25">
      <c r="A150" s="86"/>
      <c r="B150" s="87"/>
      <c r="C150" s="88"/>
      <c r="D150" s="89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90"/>
    </row>
    <row r="151" spans="1:34" x14ac:dyDescent="0.25">
      <c r="A151" s="86"/>
      <c r="B151" s="87"/>
      <c r="C151" s="88"/>
      <c r="D151" s="89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90"/>
    </row>
    <row r="152" spans="1:34" x14ac:dyDescent="0.25">
      <c r="A152" s="86"/>
      <c r="B152" s="87"/>
      <c r="C152" s="88"/>
      <c r="D152" s="89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90"/>
    </row>
    <row r="153" spans="1:34" x14ac:dyDescent="0.25">
      <c r="A153" s="86"/>
      <c r="B153" s="87"/>
      <c r="C153" s="88"/>
      <c r="D153" s="89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90"/>
    </row>
    <row r="154" spans="1:34" x14ac:dyDescent="0.25">
      <c r="A154" s="86"/>
      <c r="B154" s="87"/>
      <c r="C154" s="88"/>
      <c r="D154" s="89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90"/>
    </row>
    <row r="155" spans="1:34" x14ac:dyDescent="0.25">
      <c r="A155" s="86"/>
      <c r="B155" s="87"/>
      <c r="C155" s="88"/>
      <c r="D155" s="89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90"/>
    </row>
    <row r="156" spans="1:34" ht="15.75" thickBot="1" x14ac:dyDescent="0.3">
      <c r="A156" s="95"/>
      <c r="B156" s="96"/>
      <c r="C156" s="97"/>
      <c r="D156" s="98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9"/>
    </row>
  </sheetData>
  <mergeCells count="78">
    <mergeCell ref="A112:AH112"/>
    <mergeCell ref="A114:AH114"/>
    <mergeCell ref="B110:I110"/>
    <mergeCell ref="J110:U110"/>
    <mergeCell ref="V110:AH110"/>
    <mergeCell ref="B111:I111"/>
    <mergeCell ref="J111:U111"/>
    <mergeCell ref="V111:AH111"/>
    <mergeCell ref="B108:I108"/>
    <mergeCell ref="J108:U108"/>
    <mergeCell ref="V108:AH108"/>
    <mergeCell ref="B109:I109"/>
    <mergeCell ref="J109:U109"/>
    <mergeCell ref="V109:AH109"/>
    <mergeCell ref="B106:I106"/>
    <mergeCell ref="J106:U106"/>
    <mergeCell ref="V106:AH106"/>
    <mergeCell ref="B107:I107"/>
    <mergeCell ref="J107:U107"/>
    <mergeCell ref="V107:AH107"/>
    <mergeCell ref="B104:I104"/>
    <mergeCell ref="J104:U104"/>
    <mergeCell ref="V104:AH104"/>
    <mergeCell ref="B105:I105"/>
    <mergeCell ref="J105:U105"/>
    <mergeCell ref="V105:AH105"/>
    <mergeCell ref="B102:I102"/>
    <mergeCell ref="J102:U102"/>
    <mergeCell ref="V102:AH102"/>
    <mergeCell ref="B103:I103"/>
    <mergeCell ref="J103:U103"/>
    <mergeCell ref="V103:AH103"/>
    <mergeCell ref="A61:AH61"/>
    <mergeCell ref="A99:A101"/>
    <mergeCell ref="B99:AH99"/>
    <mergeCell ref="B100:AH100"/>
    <mergeCell ref="B101:I101"/>
    <mergeCell ref="J101:U101"/>
    <mergeCell ref="V101:AH101"/>
    <mergeCell ref="A58:E58"/>
    <mergeCell ref="F58:T58"/>
    <mergeCell ref="U58:AH58"/>
    <mergeCell ref="A59:E59"/>
    <mergeCell ref="F59:T59"/>
    <mergeCell ref="U59:AH59"/>
    <mergeCell ref="A53:N53"/>
    <mergeCell ref="O53:AH53"/>
    <mergeCell ref="A54:N54"/>
    <mergeCell ref="O54:AH54"/>
    <mergeCell ref="A57:AH57"/>
    <mergeCell ref="O28:AH28"/>
    <mergeCell ref="A51:N51"/>
    <mergeCell ref="O51:AH51"/>
    <mergeCell ref="A52:N52"/>
    <mergeCell ref="O52:AH52"/>
    <mergeCell ref="A50:N50"/>
    <mergeCell ref="O50:AH50"/>
    <mergeCell ref="A26:N26"/>
    <mergeCell ref="A28:N28"/>
    <mergeCell ref="C1:F1"/>
    <mergeCell ref="G1:J1"/>
    <mergeCell ref="K1:N1"/>
    <mergeCell ref="O26:AH26"/>
    <mergeCell ref="A27:N27"/>
    <mergeCell ref="O27:AH27"/>
    <mergeCell ref="O1:R1"/>
    <mergeCell ref="S1:V1"/>
    <mergeCell ref="W1:Z1"/>
    <mergeCell ref="AA1:AD1"/>
    <mergeCell ref="AE1:AH1"/>
    <mergeCell ref="A23:AH23"/>
    <mergeCell ref="A24:N24"/>
    <mergeCell ref="O24:AH24"/>
    <mergeCell ref="A25:N25"/>
    <mergeCell ref="O25:AH25"/>
    <mergeCell ref="A1:B1"/>
    <mergeCell ref="A2:B2"/>
    <mergeCell ref="A3:A2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view="pageLayout" topLeftCell="A16" zoomScaleNormal="100" workbookViewId="0">
      <selection activeCell="D24" sqref="D24"/>
    </sheetView>
  </sheetViews>
  <sheetFormatPr defaultRowHeight="15" x14ac:dyDescent="0.25"/>
  <cols>
    <col min="1" max="1" width="4.28515625" customWidth="1"/>
    <col min="2" max="2" width="37.140625" customWidth="1"/>
    <col min="3" max="3" width="20.7109375" customWidth="1"/>
    <col min="4" max="4" width="16.140625" customWidth="1"/>
  </cols>
  <sheetData>
    <row r="1" spans="1:5" ht="36.75" customHeight="1" x14ac:dyDescent="0.25">
      <c r="A1" s="415" t="s">
        <v>83</v>
      </c>
      <c r="B1" s="416" t="s">
        <v>450</v>
      </c>
      <c r="C1" s="416" t="s">
        <v>451</v>
      </c>
      <c r="D1" s="417" t="s">
        <v>452</v>
      </c>
    </row>
    <row r="2" spans="1:5" x14ac:dyDescent="0.25">
      <c r="A2" s="769"/>
      <c r="B2" s="427" t="s">
        <v>460</v>
      </c>
      <c r="C2" s="772" t="s">
        <v>444</v>
      </c>
      <c r="D2" s="766">
        <v>1680</v>
      </c>
    </row>
    <row r="3" spans="1:5" x14ac:dyDescent="0.25">
      <c r="A3" s="770"/>
      <c r="B3" s="413" t="s">
        <v>461</v>
      </c>
      <c r="C3" s="773"/>
      <c r="D3" s="767"/>
    </row>
    <row r="4" spans="1:5" x14ac:dyDescent="0.25">
      <c r="A4" s="770"/>
      <c r="B4" s="414" t="s">
        <v>445</v>
      </c>
      <c r="C4" s="773"/>
      <c r="D4" s="767"/>
    </row>
    <row r="5" spans="1:5" x14ac:dyDescent="0.25">
      <c r="A5" s="770"/>
      <c r="B5" s="413" t="s">
        <v>462</v>
      </c>
      <c r="C5" s="773"/>
      <c r="D5" s="767"/>
    </row>
    <row r="6" spans="1:5" x14ac:dyDescent="0.25">
      <c r="A6" s="770"/>
      <c r="B6" s="414" t="s">
        <v>463</v>
      </c>
      <c r="C6" s="773"/>
      <c r="D6" s="767"/>
    </row>
    <row r="7" spans="1:5" x14ac:dyDescent="0.25">
      <c r="A7" s="770"/>
      <c r="B7" s="413" t="s">
        <v>446</v>
      </c>
      <c r="C7" s="773"/>
      <c r="D7" s="767"/>
    </row>
    <row r="8" spans="1:5" x14ac:dyDescent="0.25">
      <c r="A8" s="770"/>
      <c r="B8" s="414" t="s">
        <v>447</v>
      </c>
      <c r="C8" s="773"/>
      <c r="D8" s="767"/>
    </row>
    <row r="9" spans="1:5" x14ac:dyDescent="0.25">
      <c r="A9" s="770"/>
      <c r="B9" s="413" t="s">
        <v>448</v>
      </c>
      <c r="C9" s="773"/>
      <c r="D9" s="767"/>
    </row>
    <row r="10" spans="1:5" x14ac:dyDescent="0.25">
      <c r="A10" s="771"/>
      <c r="B10" s="414" t="s">
        <v>449</v>
      </c>
      <c r="C10" s="774"/>
      <c r="D10" s="768"/>
    </row>
    <row r="11" spans="1:5" x14ac:dyDescent="0.25">
      <c r="A11" s="84"/>
      <c r="B11" s="428"/>
      <c r="C11" s="84"/>
      <c r="D11" s="430"/>
      <c r="E11" s="412"/>
    </row>
    <row r="12" spans="1:5" ht="18.75" x14ac:dyDescent="0.3">
      <c r="A12" s="440"/>
      <c r="B12" s="468" t="s">
        <v>24</v>
      </c>
      <c r="C12" s="440"/>
      <c r="D12" s="469" t="s">
        <v>464</v>
      </c>
      <c r="E12" s="412"/>
    </row>
    <row r="13" spans="1:5" x14ac:dyDescent="0.25">
      <c r="A13" s="429">
        <v>1</v>
      </c>
      <c r="B13" s="423" t="s">
        <v>489</v>
      </c>
      <c r="C13" s="424" t="s">
        <v>490</v>
      </c>
      <c r="D13" s="425">
        <v>1995</v>
      </c>
    </row>
    <row r="14" spans="1:5" x14ac:dyDescent="0.25">
      <c r="A14" s="422">
        <v>2</v>
      </c>
      <c r="B14" s="423" t="s">
        <v>491</v>
      </c>
      <c r="C14" s="426" t="s">
        <v>492</v>
      </c>
      <c r="D14" s="425">
        <v>1710</v>
      </c>
    </row>
    <row r="15" spans="1:5" x14ac:dyDescent="0.25">
      <c r="A15" s="422">
        <v>3</v>
      </c>
      <c r="B15" s="423" t="s">
        <v>493</v>
      </c>
      <c r="C15" s="426" t="s">
        <v>494</v>
      </c>
      <c r="D15" s="425">
        <v>1840</v>
      </c>
    </row>
    <row r="16" spans="1:5" x14ac:dyDescent="0.25">
      <c r="A16" s="422">
        <v>4</v>
      </c>
      <c r="B16" s="423" t="s">
        <v>493</v>
      </c>
      <c r="C16" s="426" t="s">
        <v>495</v>
      </c>
      <c r="D16" s="425">
        <v>1740</v>
      </c>
    </row>
    <row r="17" spans="1:8" x14ac:dyDescent="0.25">
      <c r="A17" s="422">
        <v>5</v>
      </c>
      <c r="B17" s="423" t="s">
        <v>496</v>
      </c>
      <c r="C17" s="426" t="s">
        <v>497</v>
      </c>
      <c r="D17" s="425">
        <v>1365</v>
      </c>
    </row>
    <row r="18" spans="1:8" x14ac:dyDescent="0.25">
      <c r="A18" s="422">
        <v>6</v>
      </c>
      <c r="B18" s="423" t="s">
        <v>496</v>
      </c>
      <c r="C18" s="424" t="s">
        <v>498</v>
      </c>
      <c r="D18" s="425">
        <v>1365</v>
      </c>
    </row>
    <row r="20" spans="1:8" ht="18.75" customHeight="1" x14ac:dyDescent="0.25">
      <c r="A20" s="764" t="s">
        <v>465</v>
      </c>
      <c r="B20" s="765"/>
      <c r="C20" s="765"/>
      <c r="D20" s="765"/>
      <c r="E20" s="765"/>
      <c r="F20" s="76"/>
      <c r="G20" s="438"/>
      <c r="H20" s="412"/>
    </row>
    <row r="21" spans="1:8" x14ac:dyDescent="0.25">
      <c r="A21" s="765"/>
      <c r="B21" s="765"/>
      <c r="C21" s="765"/>
      <c r="D21" s="765"/>
      <c r="E21" s="765"/>
      <c r="F21" s="76"/>
      <c r="G21" s="412"/>
      <c r="H21" s="412"/>
    </row>
    <row r="22" spans="1:8" x14ac:dyDescent="0.25">
      <c r="A22" s="34"/>
      <c r="B22" s="34"/>
      <c r="C22" s="34"/>
      <c r="D22" s="34"/>
      <c r="E22" s="412"/>
      <c r="F22" s="412"/>
      <c r="G22" s="412"/>
      <c r="H22" s="412"/>
    </row>
    <row r="23" spans="1:8" ht="15.75" x14ac:dyDescent="0.25">
      <c r="A23" s="34"/>
      <c r="B23" s="431"/>
      <c r="C23" s="432" t="s">
        <v>453</v>
      </c>
      <c r="D23" s="418"/>
      <c r="E23" s="412"/>
      <c r="F23" s="412"/>
      <c r="G23" s="412"/>
      <c r="H23" s="412"/>
    </row>
    <row r="24" spans="1:8" ht="18.75" x14ac:dyDescent="0.25">
      <c r="A24" s="34"/>
      <c r="B24" s="431"/>
      <c r="C24" s="433" t="s">
        <v>454</v>
      </c>
      <c r="D24" s="434">
        <v>140</v>
      </c>
      <c r="E24" s="412"/>
      <c r="F24" s="412"/>
      <c r="G24" s="412"/>
      <c r="H24" s="412"/>
    </row>
    <row r="25" spans="1:8" ht="18.75" x14ac:dyDescent="0.25">
      <c r="A25" s="34"/>
      <c r="B25" s="431"/>
      <c r="C25" s="433" t="s">
        <v>455</v>
      </c>
      <c r="D25" s="434">
        <v>140</v>
      </c>
      <c r="E25" s="412"/>
      <c r="F25" s="412"/>
      <c r="G25" s="412"/>
      <c r="H25" s="412"/>
    </row>
    <row r="26" spans="1:8" ht="18.75" x14ac:dyDescent="0.3">
      <c r="A26" s="34"/>
      <c r="B26" s="431"/>
      <c r="C26" s="425" t="s">
        <v>466</v>
      </c>
      <c r="D26" s="441">
        <v>1100</v>
      </c>
      <c r="E26" s="412"/>
      <c r="F26" s="412"/>
      <c r="G26" s="412"/>
      <c r="H26" s="412"/>
    </row>
    <row r="27" spans="1:8" ht="21" x14ac:dyDescent="0.25">
      <c r="A27" s="34"/>
      <c r="B27" s="431"/>
      <c r="C27" s="435" t="s">
        <v>456</v>
      </c>
      <c r="D27" s="436">
        <f>(D24*D2/100)+(D25*D26/100)</f>
        <v>3892</v>
      </c>
      <c r="E27" s="412"/>
      <c r="F27" s="412"/>
      <c r="G27" s="412"/>
      <c r="H27" s="412"/>
    </row>
    <row r="28" spans="1:8" x14ac:dyDescent="0.25">
      <c r="A28" s="412"/>
      <c r="B28" s="412"/>
      <c r="C28" s="412"/>
      <c r="D28" s="412"/>
      <c r="E28" s="84"/>
      <c r="F28" s="412"/>
      <c r="G28" s="412"/>
      <c r="H28" s="412"/>
    </row>
    <row r="29" spans="1:8" ht="32.25" customHeight="1" x14ac:dyDescent="0.25">
      <c r="A29" s="412"/>
      <c r="B29" s="763" t="s">
        <v>457</v>
      </c>
      <c r="C29" s="763"/>
      <c r="D29" s="763"/>
      <c r="E29" s="437"/>
      <c r="F29" s="438"/>
      <c r="G29" s="438"/>
      <c r="H29" s="412"/>
    </row>
    <row r="30" spans="1:8" ht="30" customHeight="1" x14ac:dyDescent="0.25">
      <c r="A30" s="412"/>
      <c r="B30" s="763" t="s">
        <v>488</v>
      </c>
      <c r="C30" s="763"/>
      <c r="D30" s="763"/>
      <c r="E30" s="438"/>
      <c r="F30" s="438"/>
      <c r="G30" s="438"/>
      <c r="H30" s="412"/>
    </row>
    <row r="31" spans="1:8" x14ac:dyDescent="0.25">
      <c r="A31" s="412"/>
      <c r="B31" s="438"/>
      <c r="C31" s="438"/>
      <c r="D31" s="438"/>
      <c r="E31" s="438"/>
      <c r="F31" s="438"/>
      <c r="G31" s="438"/>
    </row>
    <row r="32" spans="1:8" ht="30" x14ac:dyDescent="0.25">
      <c r="B32" s="419" t="s">
        <v>244</v>
      </c>
      <c r="C32" s="420" t="s">
        <v>245</v>
      </c>
      <c r="D32" s="438"/>
      <c r="E32" s="439"/>
      <c r="F32" s="439"/>
      <c r="G32" s="439"/>
    </row>
    <row r="33" spans="2:4" ht="30.75" thickBot="1" x14ac:dyDescent="0.3">
      <c r="B33" s="421" t="s">
        <v>458</v>
      </c>
      <c r="C33" s="421" t="s">
        <v>459</v>
      </c>
      <c r="D33" s="439"/>
    </row>
  </sheetData>
  <mergeCells count="6">
    <mergeCell ref="B29:D29"/>
    <mergeCell ref="B30:D30"/>
    <mergeCell ref="A20:E21"/>
    <mergeCell ref="D2:D10"/>
    <mergeCell ref="A2:A10"/>
    <mergeCell ref="C2:C10"/>
  </mergeCells>
  <pageMargins left="0.7" right="0.7" top="0.75" bottom="0.75" header="0.3" footer="0.3"/>
  <pageSetup paperSize="9" orientation="portrait" r:id="rId1"/>
  <headerFooter>
    <oddHeader xml:space="preserve">&amp;C&amp;"Times New Roman,полужирный"&amp;14Розничный прайс-лист на Римские шторы
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workbookViewId="0">
      <selection activeCell="D6" sqref="D6"/>
    </sheetView>
  </sheetViews>
  <sheetFormatPr defaultColWidth="9.140625" defaultRowHeight="15" x14ac:dyDescent="0.25"/>
  <cols>
    <col min="1" max="1" width="44.42578125" style="1" bestFit="1" customWidth="1"/>
    <col min="2" max="2" width="21.42578125" style="1" bestFit="1" customWidth="1"/>
    <col min="3" max="3" width="17.7109375" style="1" bestFit="1" customWidth="1"/>
    <col min="4" max="4" width="25.28515625" style="1" customWidth="1"/>
    <col min="5" max="16384" width="9.140625" style="1"/>
  </cols>
  <sheetData>
    <row r="1" spans="1:8" ht="27" thickBot="1" x14ac:dyDescent="0.45">
      <c r="A1" s="442" t="s">
        <v>467</v>
      </c>
      <c r="B1" s="443" t="s">
        <v>468</v>
      </c>
      <c r="C1" s="443" t="s">
        <v>469</v>
      </c>
      <c r="D1" s="444" t="s">
        <v>470</v>
      </c>
    </row>
    <row r="2" spans="1:8" ht="18.75" x14ac:dyDescent="0.3">
      <c r="A2" s="445" t="s">
        <v>471</v>
      </c>
      <c r="B2" s="446">
        <v>1</v>
      </c>
      <c r="C2" s="447" t="s">
        <v>472</v>
      </c>
      <c r="D2" s="465">
        <v>1365</v>
      </c>
    </row>
    <row r="3" spans="1:8" ht="18.75" x14ac:dyDescent="0.3">
      <c r="A3" s="448" t="s">
        <v>473</v>
      </c>
      <c r="B3" s="449">
        <v>1</v>
      </c>
      <c r="C3" s="450" t="s">
        <v>217</v>
      </c>
      <c r="D3" s="466">
        <v>105</v>
      </c>
    </row>
    <row r="4" spans="1:8" ht="18.75" x14ac:dyDescent="0.3">
      <c r="A4" s="451" t="s">
        <v>474</v>
      </c>
      <c r="B4" s="449">
        <v>1</v>
      </c>
      <c r="C4" s="449" t="s">
        <v>475</v>
      </c>
      <c r="D4" s="466">
        <v>65</v>
      </c>
    </row>
    <row r="5" spans="1:8" ht="19.5" thickBot="1" x14ac:dyDescent="0.35">
      <c r="A5" s="452" t="s">
        <v>448</v>
      </c>
      <c r="B5" s="453">
        <v>1</v>
      </c>
      <c r="C5" s="453" t="s">
        <v>217</v>
      </c>
      <c r="D5" s="467">
        <v>11</v>
      </c>
    </row>
    <row r="8" spans="1:8" ht="27" thickBot="1" x14ac:dyDescent="0.45">
      <c r="A8" s="775" t="s">
        <v>476</v>
      </c>
      <c r="B8" s="775"/>
    </row>
    <row r="9" spans="1:8" ht="21" x14ac:dyDescent="0.35">
      <c r="A9" s="454" t="s">
        <v>477</v>
      </c>
      <c r="B9" s="455">
        <v>100</v>
      </c>
    </row>
    <row r="10" spans="1:8" ht="21" x14ac:dyDescent="0.35">
      <c r="A10" s="456" t="s">
        <v>478</v>
      </c>
      <c r="B10" s="457">
        <v>3</v>
      </c>
      <c r="C10" s="458"/>
    </row>
    <row r="11" spans="1:8" ht="21.75" thickBot="1" x14ac:dyDescent="0.4">
      <c r="A11" s="459" t="s">
        <v>479</v>
      </c>
      <c r="B11" s="460">
        <v>5</v>
      </c>
      <c r="C11" s="458"/>
    </row>
    <row r="12" spans="1:8" ht="21.75" thickBot="1" x14ac:dyDescent="0.4">
      <c r="C12" s="458"/>
    </row>
    <row r="13" spans="1:8" ht="27" thickBot="1" x14ac:dyDescent="0.45">
      <c r="A13" s="461" t="s">
        <v>480</v>
      </c>
      <c r="B13" s="462">
        <f>((B9*D2)/100)+(D3*B10)+(B11*D3)*(B9/100)+(B10*B11)*D5</f>
        <v>2370</v>
      </c>
      <c r="C13" s="458"/>
    </row>
    <row r="14" spans="1:8" ht="21" x14ac:dyDescent="0.35">
      <c r="C14" s="458"/>
    </row>
    <row r="15" spans="1:8" ht="21" x14ac:dyDescent="0.35">
      <c r="A15" s="463" t="s">
        <v>481</v>
      </c>
      <c r="B15" s="463"/>
      <c r="C15" s="464"/>
      <c r="D15" s="464"/>
      <c r="E15" s="464"/>
      <c r="F15" s="464"/>
      <c r="G15" s="464"/>
      <c r="H15" s="464"/>
    </row>
    <row r="16" spans="1:8" ht="21" x14ac:dyDescent="0.35">
      <c r="A16" s="463" t="s">
        <v>482</v>
      </c>
      <c r="B16" s="463"/>
      <c r="C16" s="464"/>
      <c r="D16" s="464"/>
      <c r="E16" s="464"/>
      <c r="F16" s="464"/>
      <c r="G16" s="464"/>
      <c r="H16" s="464"/>
    </row>
    <row r="17" spans="1:8" ht="21" x14ac:dyDescent="0.35">
      <c r="A17" s="463" t="s">
        <v>483</v>
      </c>
      <c r="B17" s="463"/>
      <c r="C17" s="464"/>
      <c r="D17" s="464"/>
      <c r="E17" s="464"/>
      <c r="F17" s="464"/>
      <c r="G17" s="464"/>
      <c r="H17" s="464"/>
    </row>
    <row r="18" spans="1:8" ht="21" x14ac:dyDescent="0.35">
      <c r="A18" s="463" t="s">
        <v>484</v>
      </c>
      <c r="B18" s="463"/>
      <c r="C18" s="464"/>
      <c r="D18" s="464"/>
      <c r="E18" s="464"/>
      <c r="F18" s="464"/>
      <c r="G18" s="464"/>
      <c r="H18" s="464"/>
    </row>
    <row r="19" spans="1:8" ht="21" x14ac:dyDescent="0.35">
      <c r="A19" s="463" t="s">
        <v>485</v>
      </c>
      <c r="B19" s="464"/>
      <c r="C19" s="464"/>
      <c r="D19" s="464"/>
      <c r="E19" s="464"/>
      <c r="F19" s="464"/>
      <c r="G19" s="464"/>
      <c r="H19" s="464"/>
    </row>
    <row r="20" spans="1:8" ht="21" x14ac:dyDescent="0.35">
      <c r="A20" s="463" t="s">
        <v>486</v>
      </c>
      <c r="B20" s="464"/>
      <c r="C20" s="464"/>
      <c r="D20" s="464"/>
      <c r="E20" s="464"/>
      <c r="F20" s="464"/>
      <c r="G20" s="464"/>
      <c r="H20" s="464"/>
    </row>
    <row r="21" spans="1:8" ht="21" x14ac:dyDescent="0.35">
      <c r="A21" s="463" t="s">
        <v>487</v>
      </c>
      <c r="B21" s="464"/>
      <c r="C21" s="464"/>
      <c r="D21" s="464"/>
      <c r="E21" s="464"/>
      <c r="F21" s="464"/>
      <c r="G21" s="464"/>
      <c r="H21" s="464"/>
    </row>
    <row r="23" spans="1:8" ht="21" x14ac:dyDescent="0.35">
      <c r="A23" s="463"/>
      <c r="B23" s="464"/>
      <c r="C23" s="464"/>
      <c r="D23" s="464"/>
      <c r="E23" s="464"/>
      <c r="F23" s="464"/>
      <c r="G23" s="464"/>
      <c r="H23" s="464"/>
    </row>
    <row r="24" spans="1:8" ht="21" x14ac:dyDescent="0.35">
      <c r="A24" s="463"/>
      <c r="B24" s="464"/>
      <c r="C24" s="464"/>
      <c r="D24" s="464"/>
      <c r="E24" s="464"/>
      <c r="F24" s="464"/>
      <c r="G24" s="464"/>
      <c r="H24" s="464"/>
    </row>
    <row r="25" spans="1:8" ht="21" x14ac:dyDescent="0.35">
      <c r="A25" s="463"/>
      <c r="B25" s="464"/>
      <c r="C25" s="464"/>
      <c r="D25" s="464"/>
      <c r="E25" s="464"/>
      <c r="F25" s="464"/>
      <c r="G25" s="464"/>
      <c r="H25" s="464"/>
    </row>
    <row r="26" spans="1:8" ht="21" x14ac:dyDescent="0.35">
      <c r="A26" s="463"/>
      <c r="B26" s="464"/>
      <c r="C26" s="464"/>
      <c r="D26" s="464"/>
      <c r="E26" s="464"/>
      <c r="F26" s="464"/>
      <c r="G26" s="464"/>
      <c r="H26" s="464"/>
    </row>
    <row r="27" spans="1:8" x14ac:dyDescent="0.25">
      <c r="A27" s="3"/>
    </row>
    <row r="28" spans="1:8" x14ac:dyDescent="0.25">
      <c r="A28" s="3"/>
    </row>
    <row r="29" spans="1:8" x14ac:dyDescent="0.25">
      <c r="A29" s="3"/>
    </row>
    <row r="30" spans="1:8" x14ac:dyDescent="0.25">
      <c r="A30" s="3"/>
    </row>
    <row r="31" spans="1:8" x14ac:dyDescent="0.25">
      <c r="A31" s="3"/>
    </row>
    <row r="32" spans="1:8" x14ac:dyDescent="0.25">
      <c r="A32" s="3"/>
    </row>
    <row r="33" spans="1:1" x14ac:dyDescent="0.25">
      <c r="A33" s="3"/>
    </row>
    <row r="34" spans="1:1" x14ac:dyDescent="0.25">
      <c r="A34" s="3"/>
    </row>
    <row r="35" spans="1:1" x14ac:dyDescent="0.25">
      <c r="A35" s="3"/>
    </row>
    <row r="36" spans="1:1" x14ac:dyDescent="0.25">
      <c r="A36" s="3"/>
    </row>
    <row r="37" spans="1:1" x14ac:dyDescent="0.25">
      <c r="A37" s="3"/>
    </row>
    <row r="38" spans="1:1" x14ac:dyDescent="0.25">
      <c r="A38" s="3"/>
    </row>
    <row r="39" spans="1:1" x14ac:dyDescent="0.25">
      <c r="A39" s="3"/>
    </row>
    <row r="40" spans="1:1" x14ac:dyDescent="0.25">
      <c r="A40" s="3"/>
    </row>
    <row r="41" spans="1:1" x14ac:dyDescent="0.25">
      <c r="A41" s="3"/>
    </row>
    <row r="42" spans="1:1" x14ac:dyDescent="0.25">
      <c r="A42" s="3"/>
    </row>
  </sheetData>
  <mergeCells count="1">
    <mergeCell ref="A8:B8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view="pageLayout" zoomScaleNormal="100" workbookViewId="0">
      <selection activeCell="B2" sqref="B2"/>
    </sheetView>
  </sheetViews>
  <sheetFormatPr defaultRowHeight="15" x14ac:dyDescent="0.25"/>
  <cols>
    <col min="1" max="1" width="13.7109375" customWidth="1"/>
  </cols>
  <sheetData>
    <row r="1" spans="1:2" ht="18.75" x14ac:dyDescent="0.3">
      <c r="A1" s="498" t="s">
        <v>212</v>
      </c>
      <c r="B1" s="498" t="s">
        <v>764</v>
      </c>
    </row>
    <row r="2" spans="1:2" ht="18.75" x14ac:dyDescent="0.3">
      <c r="A2" s="498" t="s">
        <v>761</v>
      </c>
      <c r="B2" s="498">
        <v>550</v>
      </c>
    </row>
    <row r="3" spans="1:2" ht="18.75" x14ac:dyDescent="0.3">
      <c r="A3" s="498" t="s">
        <v>762</v>
      </c>
      <c r="B3" s="498">
        <v>550</v>
      </c>
    </row>
    <row r="4" spans="1:2" ht="18.75" x14ac:dyDescent="0.3">
      <c r="A4" s="498" t="s">
        <v>766</v>
      </c>
      <c r="B4" s="498">
        <v>510</v>
      </c>
    </row>
    <row r="5" spans="1:2" ht="18.75" x14ac:dyDescent="0.3">
      <c r="A5" s="498" t="s">
        <v>763</v>
      </c>
      <c r="B5" s="498">
        <v>510</v>
      </c>
    </row>
    <row r="6" spans="1:2" ht="18.75" x14ac:dyDescent="0.3">
      <c r="A6" s="498" t="s">
        <v>765</v>
      </c>
      <c r="B6" s="498">
        <v>450</v>
      </c>
    </row>
  </sheetData>
  <pageMargins left="0.7" right="0.7" top="0.75" bottom="0.75" header="0.3" footer="0.3"/>
  <pageSetup paperSize="9" orientation="portrait" verticalDpi="300" r:id="rId1"/>
  <headerFooter>
    <oddHeader>&amp;C&amp;14Готовые Горизонтальные Жалюзи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"/>
  <sheetViews>
    <sheetView topLeftCell="A10" workbookViewId="0">
      <selection activeCell="I31" sqref="I31"/>
    </sheetView>
  </sheetViews>
  <sheetFormatPr defaultRowHeight="15" x14ac:dyDescent="0.25"/>
  <cols>
    <col min="1" max="1" width="18.7109375" customWidth="1"/>
    <col min="2" max="2" width="25.5703125" customWidth="1"/>
    <col min="4" max="4" width="18.7109375" customWidth="1"/>
    <col min="6" max="6" width="18.7109375" customWidth="1"/>
    <col min="7" max="7" width="25.7109375" customWidth="1"/>
    <col min="9" max="9" width="18.7109375" customWidth="1"/>
  </cols>
  <sheetData>
    <row r="1" spans="1:9" ht="21" x14ac:dyDescent="0.35">
      <c r="A1" s="514" t="s">
        <v>32</v>
      </c>
      <c r="B1" s="514"/>
      <c r="C1" s="514"/>
      <c r="D1" s="514"/>
      <c r="E1" s="514"/>
      <c r="F1" s="514"/>
      <c r="G1" s="514"/>
      <c r="H1" s="514"/>
      <c r="I1" s="514"/>
    </row>
    <row r="2" spans="1:9" ht="15.75" x14ac:dyDescent="0.25">
      <c r="A2" s="508" t="s">
        <v>567</v>
      </c>
      <c r="B2" s="509"/>
      <c r="C2" s="509"/>
      <c r="D2" s="509"/>
      <c r="E2" s="509"/>
      <c r="F2" s="509"/>
      <c r="G2" s="509"/>
      <c r="H2" s="509"/>
      <c r="I2" s="509"/>
    </row>
    <row r="3" spans="1:9" ht="15.75" x14ac:dyDescent="0.25">
      <c r="A3" s="27" t="s">
        <v>33</v>
      </c>
      <c r="B3" s="27" t="s">
        <v>34</v>
      </c>
      <c r="C3" s="27" t="s">
        <v>35</v>
      </c>
      <c r="D3" s="27" t="s">
        <v>36</v>
      </c>
      <c r="E3" s="28"/>
      <c r="F3" s="27" t="s">
        <v>33</v>
      </c>
      <c r="G3" s="27" t="s">
        <v>34</v>
      </c>
      <c r="H3" s="27" t="s">
        <v>35</v>
      </c>
      <c r="I3" s="27" t="s">
        <v>36</v>
      </c>
    </row>
    <row r="4" spans="1:9" ht="15.75" x14ac:dyDescent="0.25">
      <c r="A4" s="27">
        <v>1003</v>
      </c>
      <c r="B4" s="27" t="s">
        <v>37</v>
      </c>
      <c r="C4" s="27" t="s">
        <v>38</v>
      </c>
      <c r="D4" s="29">
        <v>1020</v>
      </c>
      <c r="E4" s="28"/>
      <c r="F4" s="27">
        <v>9601</v>
      </c>
      <c r="G4" s="27" t="s">
        <v>39</v>
      </c>
      <c r="H4" s="27" t="s">
        <v>38</v>
      </c>
      <c r="I4" s="29">
        <v>1155</v>
      </c>
    </row>
    <row r="5" spans="1:9" ht="15.75" x14ac:dyDescent="0.25">
      <c r="A5" s="27">
        <v>4020</v>
      </c>
      <c r="B5" s="27" t="s">
        <v>40</v>
      </c>
      <c r="C5" s="27" t="s">
        <v>38</v>
      </c>
      <c r="D5" s="29">
        <v>1155</v>
      </c>
      <c r="E5" s="28"/>
      <c r="F5" s="27">
        <v>50</v>
      </c>
      <c r="G5" s="27" t="s">
        <v>41</v>
      </c>
      <c r="H5" s="27" t="s">
        <v>38</v>
      </c>
      <c r="I5" s="29">
        <v>1155</v>
      </c>
    </row>
    <row r="6" spans="1:9" ht="15.75" x14ac:dyDescent="0.25">
      <c r="A6" s="27">
        <v>4197</v>
      </c>
      <c r="B6" s="27" t="s">
        <v>42</v>
      </c>
      <c r="C6" s="27" t="s">
        <v>38</v>
      </c>
      <c r="D6" s="29">
        <v>1155</v>
      </c>
      <c r="E6" s="28"/>
      <c r="F6" s="27">
        <v>981</v>
      </c>
      <c r="G6" s="27"/>
      <c r="H6" s="27" t="s">
        <v>38</v>
      </c>
      <c r="I6" s="29">
        <v>1155</v>
      </c>
    </row>
    <row r="7" spans="1:9" ht="15.75" x14ac:dyDescent="0.25">
      <c r="A7" s="27">
        <v>4620</v>
      </c>
      <c r="B7" s="27" t="s">
        <v>43</v>
      </c>
      <c r="C7" s="27" t="s">
        <v>38</v>
      </c>
      <c r="D7" s="29">
        <v>1155</v>
      </c>
      <c r="E7" s="28"/>
      <c r="F7" s="27">
        <v>199</v>
      </c>
      <c r="G7" s="27" t="s">
        <v>44</v>
      </c>
      <c r="H7" s="27" t="s">
        <v>38</v>
      </c>
      <c r="I7" s="29">
        <v>1155</v>
      </c>
    </row>
    <row r="8" spans="1:9" ht="15.75" x14ac:dyDescent="0.25">
      <c r="A8" s="27">
        <v>3001</v>
      </c>
      <c r="B8" s="27" t="s">
        <v>45</v>
      </c>
      <c r="C8" s="27" t="s">
        <v>38</v>
      </c>
      <c r="D8" s="29">
        <v>1155</v>
      </c>
      <c r="E8" s="28"/>
      <c r="F8" s="27">
        <v>309</v>
      </c>
      <c r="G8" s="27" t="s">
        <v>46</v>
      </c>
      <c r="H8" s="27" t="s">
        <v>38</v>
      </c>
      <c r="I8" s="29">
        <v>1155</v>
      </c>
    </row>
    <row r="9" spans="1:9" ht="15.75" x14ac:dyDescent="0.25">
      <c r="A9" s="27">
        <v>237</v>
      </c>
      <c r="B9" s="27"/>
      <c r="C9" s="27" t="s">
        <v>38</v>
      </c>
      <c r="D9" s="29">
        <v>1155</v>
      </c>
      <c r="E9" s="28"/>
      <c r="F9" s="27">
        <v>518</v>
      </c>
      <c r="G9" s="27" t="s">
        <v>47</v>
      </c>
      <c r="H9" s="27" t="s">
        <v>38</v>
      </c>
      <c r="I9" s="29">
        <v>1155</v>
      </c>
    </row>
    <row r="10" spans="1:9" ht="15.75" x14ac:dyDescent="0.25">
      <c r="A10" s="27">
        <v>502</v>
      </c>
      <c r="B10" s="27"/>
      <c r="C10" s="27" t="s">
        <v>38</v>
      </c>
      <c r="D10" s="29">
        <v>1155</v>
      </c>
      <c r="E10" s="28"/>
      <c r="F10" s="27">
        <v>200</v>
      </c>
      <c r="G10" s="27"/>
      <c r="H10" s="27" t="s">
        <v>38</v>
      </c>
      <c r="I10" s="29">
        <v>1155</v>
      </c>
    </row>
    <row r="11" spans="1:9" ht="15.75" x14ac:dyDescent="0.25">
      <c r="A11" s="27">
        <v>947</v>
      </c>
      <c r="B11" s="27"/>
      <c r="C11" s="27" t="s">
        <v>38</v>
      </c>
      <c r="D11" s="29">
        <v>1155</v>
      </c>
      <c r="E11" s="28"/>
      <c r="F11" s="27">
        <v>571</v>
      </c>
      <c r="G11" s="27"/>
      <c r="H11" s="27" t="s">
        <v>38</v>
      </c>
      <c r="I11" s="29">
        <v>1155</v>
      </c>
    </row>
    <row r="12" spans="1:9" ht="15.75" x14ac:dyDescent="0.25">
      <c r="A12" s="27">
        <v>2008</v>
      </c>
      <c r="B12" s="27" t="s">
        <v>48</v>
      </c>
      <c r="C12" s="27" t="s">
        <v>38</v>
      </c>
      <c r="D12" s="29">
        <v>1155</v>
      </c>
      <c r="E12" s="28"/>
      <c r="F12" s="27">
        <v>117</v>
      </c>
      <c r="G12" s="27"/>
      <c r="H12" s="27" t="s">
        <v>38</v>
      </c>
      <c r="I12" s="29">
        <v>1155</v>
      </c>
    </row>
    <row r="13" spans="1:9" ht="15.75" x14ac:dyDescent="0.25">
      <c r="A13" s="27">
        <v>490</v>
      </c>
      <c r="B13" s="27"/>
      <c r="C13" s="27" t="s">
        <v>38</v>
      </c>
      <c r="D13" s="29">
        <v>1155</v>
      </c>
      <c r="E13" s="28"/>
      <c r="F13" s="27">
        <v>165</v>
      </c>
      <c r="G13" s="27"/>
      <c r="H13" s="27" t="s">
        <v>38</v>
      </c>
      <c r="I13" s="29">
        <v>1155</v>
      </c>
    </row>
    <row r="14" spans="1:9" ht="15.75" x14ac:dyDescent="0.25">
      <c r="A14" s="27">
        <v>2001</v>
      </c>
      <c r="B14" s="27" t="s">
        <v>49</v>
      </c>
      <c r="C14" s="27" t="s">
        <v>38</v>
      </c>
      <c r="D14" s="29">
        <v>1155</v>
      </c>
      <c r="E14" s="28"/>
      <c r="F14" s="27">
        <v>10</v>
      </c>
      <c r="G14" s="27"/>
      <c r="H14" s="27" t="s">
        <v>38</v>
      </c>
      <c r="I14" s="29">
        <v>1535</v>
      </c>
    </row>
    <row r="15" spans="1:9" ht="15.75" x14ac:dyDescent="0.25">
      <c r="A15" s="27">
        <v>7030</v>
      </c>
      <c r="B15" s="27" t="s">
        <v>50</v>
      </c>
      <c r="C15" s="27" t="s">
        <v>38</v>
      </c>
      <c r="D15" s="29">
        <v>1155</v>
      </c>
      <c r="E15" s="28"/>
      <c r="F15" s="27">
        <v>2303</v>
      </c>
      <c r="G15" s="27"/>
      <c r="H15" s="27" t="s">
        <v>38</v>
      </c>
      <c r="I15" s="29">
        <v>1535</v>
      </c>
    </row>
    <row r="16" spans="1:9" ht="15.75" x14ac:dyDescent="0.25">
      <c r="A16" s="27">
        <v>7144</v>
      </c>
      <c r="B16" s="27"/>
      <c r="C16" s="27" t="s">
        <v>38</v>
      </c>
      <c r="D16" s="29">
        <v>1155</v>
      </c>
      <c r="E16" s="28"/>
      <c r="F16" s="27">
        <v>2311</v>
      </c>
      <c r="G16" s="27"/>
      <c r="H16" s="27" t="s">
        <v>38</v>
      </c>
      <c r="I16" s="29">
        <v>1535</v>
      </c>
    </row>
    <row r="17" spans="1:9" ht="15.75" x14ac:dyDescent="0.25">
      <c r="A17" s="27">
        <v>6008</v>
      </c>
      <c r="B17" s="27"/>
      <c r="C17" s="27" t="s">
        <v>38</v>
      </c>
      <c r="D17" s="29">
        <v>1155</v>
      </c>
      <c r="E17" s="28"/>
      <c r="F17" s="27" t="s">
        <v>51</v>
      </c>
      <c r="G17" s="27" t="s">
        <v>37</v>
      </c>
      <c r="H17" s="27" t="s">
        <v>38</v>
      </c>
      <c r="I17" s="29">
        <v>1535</v>
      </c>
    </row>
    <row r="18" spans="1:9" ht="15.75" x14ac:dyDescent="0.25">
      <c r="A18" s="27">
        <v>565</v>
      </c>
      <c r="B18" s="27"/>
      <c r="C18" s="27" t="s">
        <v>38</v>
      </c>
      <c r="D18" s="29">
        <v>1155</v>
      </c>
      <c r="E18" s="28"/>
      <c r="F18" s="27" t="s">
        <v>52</v>
      </c>
      <c r="G18" s="27"/>
      <c r="H18" s="27" t="s">
        <v>38</v>
      </c>
      <c r="I18" s="29">
        <v>1535</v>
      </c>
    </row>
    <row r="19" spans="1:9" ht="15.75" x14ac:dyDescent="0.25">
      <c r="A19" s="27">
        <v>604</v>
      </c>
      <c r="B19" s="27" t="s">
        <v>53</v>
      </c>
      <c r="C19" s="27" t="s">
        <v>38</v>
      </c>
      <c r="D19" s="29">
        <v>1155</v>
      </c>
      <c r="E19" s="28"/>
      <c r="F19" s="27" t="s">
        <v>54</v>
      </c>
      <c r="G19" s="27" t="s">
        <v>39</v>
      </c>
      <c r="H19" s="27" t="s">
        <v>38</v>
      </c>
      <c r="I19" s="29">
        <v>1535</v>
      </c>
    </row>
    <row r="20" spans="1:9" ht="15.75" x14ac:dyDescent="0.25">
      <c r="A20" s="27">
        <v>491</v>
      </c>
      <c r="B20" s="27"/>
      <c r="C20" s="27" t="s">
        <v>38</v>
      </c>
      <c r="D20" s="29">
        <v>1155</v>
      </c>
      <c r="E20" s="28"/>
      <c r="F20" s="27">
        <v>2307</v>
      </c>
      <c r="G20" s="27"/>
      <c r="H20" s="27" t="s">
        <v>38</v>
      </c>
      <c r="I20" s="29">
        <v>1535</v>
      </c>
    </row>
    <row r="21" spans="1:9" ht="15.75" x14ac:dyDescent="0.25">
      <c r="A21" s="27">
        <v>776</v>
      </c>
      <c r="B21" s="27"/>
      <c r="C21" s="27" t="s">
        <v>38</v>
      </c>
      <c r="D21" s="29">
        <v>1155</v>
      </c>
      <c r="E21" s="28"/>
      <c r="F21" s="27" t="s">
        <v>55</v>
      </c>
      <c r="G21" s="27"/>
      <c r="H21" s="27" t="s">
        <v>38</v>
      </c>
      <c r="I21" s="29">
        <v>1535</v>
      </c>
    </row>
    <row r="22" spans="1:9" ht="15.75" x14ac:dyDescent="0.25">
      <c r="A22" s="27">
        <v>6002</v>
      </c>
      <c r="B22" s="27" t="s">
        <v>56</v>
      </c>
      <c r="C22" s="27" t="s">
        <v>38</v>
      </c>
      <c r="D22" s="29">
        <v>1155</v>
      </c>
      <c r="E22" s="28"/>
      <c r="F22" s="27" t="s">
        <v>57</v>
      </c>
      <c r="G22" s="27"/>
      <c r="H22" s="27" t="s">
        <v>38</v>
      </c>
      <c r="I22" s="29">
        <v>1775</v>
      </c>
    </row>
    <row r="23" spans="1:9" ht="15.75" x14ac:dyDescent="0.25">
      <c r="A23" s="27">
        <v>6011</v>
      </c>
      <c r="B23" s="27"/>
      <c r="C23" s="27" t="s">
        <v>38</v>
      </c>
      <c r="D23" s="29">
        <v>1155</v>
      </c>
      <c r="E23" s="28"/>
      <c r="F23" s="27" t="s">
        <v>58</v>
      </c>
      <c r="G23" s="27"/>
      <c r="H23" s="27" t="s">
        <v>38</v>
      </c>
      <c r="I23" s="29">
        <v>1775</v>
      </c>
    </row>
    <row r="24" spans="1:9" ht="15.75" x14ac:dyDescent="0.25">
      <c r="A24" s="27">
        <v>303</v>
      </c>
      <c r="B24" s="27"/>
      <c r="C24" s="27" t="s">
        <v>38</v>
      </c>
      <c r="D24" s="29">
        <v>1155</v>
      </c>
      <c r="E24" s="28"/>
      <c r="F24" s="27" t="s">
        <v>59</v>
      </c>
      <c r="G24" s="27"/>
      <c r="H24" s="27" t="s">
        <v>38</v>
      </c>
      <c r="I24" s="29">
        <v>1775</v>
      </c>
    </row>
    <row r="25" spans="1:9" ht="15.75" x14ac:dyDescent="0.25">
      <c r="A25" s="27">
        <v>5032</v>
      </c>
      <c r="B25" s="27" t="s">
        <v>60</v>
      </c>
      <c r="C25" s="27" t="s">
        <v>38</v>
      </c>
      <c r="D25" s="29">
        <v>1155</v>
      </c>
      <c r="E25" s="28"/>
      <c r="F25" s="27" t="s">
        <v>61</v>
      </c>
      <c r="G25" s="27"/>
      <c r="H25" s="27" t="s">
        <v>38</v>
      </c>
      <c r="I25" s="29">
        <v>1775</v>
      </c>
    </row>
    <row r="26" spans="1:9" ht="15.75" x14ac:dyDescent="0.25">
      <c r="A26" s="27">
        <v>7162</v>
      </c>
      <c r="B26" s="27"/>
      <c r="C26" s="27" t="s">
        <v>38</v>
      </c>
      <c r="D26" s="29">
        <v>1155</v>
      </c>
      <c r="E26" s="28"/>
      <c r="F26" s="27">
        <v>6040006</v>
      </c>
      <c r="G26" s="27" t="s">
        <v>62</v>
      </c>
      <c r="H26" s="27" t="s">
        <v>38</v>
      </c>
      <c r="I26" s="29">
        <v>1775</v>
      </c>
    </row>
    <row r="27" spans="1:9" ht="15.75" x14ac:dyDescent="0.25">
      <c r="A27" s="27">
        <v>834</v>
      </c>
      <c r="B27" s="27" t="s">
        <v>63</v>
      </c>
      <c r="C27" s="27" t="s">
        <v>38</v>
      </c>
      <c r="D27" s="29">
        <v>1155</v>
      </c>
      <c r="E27" s="28"/>
      <c r="F27" s="27">
        <v>6060003</v>
      </c>
      <c r="G27" s="27" t="s">
        <v>64</v>
      </c>
      <c r="H27" s="27" t="s">
        <v>38</v>
      </c>
      <c r="I27" s="29">
        <v>1775</v>
      </c>
    </row>
    <row r="28" spans="1:9" ht="15.75" x14ac:dyDescent="0.25">
      <c r="A28" s="27">
        <v>8020</v>
      </c>
      <c r="B28" s="27" t="s">
        <v>65</v>
      </c>
      <c r="C28" s="27" t="s">
        <v>38</v>
      </c>
      <c r="D28" s="29">
        <v>1155</v>
      </c>
      <c r="E28" s="28"/>
      <c r="F28" s="27">
        <v>6040010</v>
      </c>
      <c r="G28" s="27" t="s">
        <v>66</v>
      </c>
      <c r="H28" s="27" t="s">
        <v>38</v>
      </c>
      <c r="I28" s="29">
        <v>1775</v>
      </c>
    </row>
    <row r="29" spans="1:9" ht="15.75" x14ac:dyDescent="0.25">
      <c r="A29" s="27">
        <v>168</v>
      </c>
      <c r="B29" s="27"/>
      <c r="C29" s="27" t="s">
        <v>38</v>
      </c>
      <c r="D29" s="29">
        <v>1155</v>
      </c>
      <c r="E29" s="28"/>
      <c r="F29" s="27">
        <v>6040015</v>
      </c>
      <c r="G29" s="27" t="s">
        <v>67</v>
      </c>
      <c r="H29" s="27" t="s">
        <v>38</v>
      </c>
      <c r="I29" s="29">
        <v>1775</v>
      </c>
    </row>
    <row r="30" spans="1:9" ht="15.75" x14ac:dyDescent="0.25">
      <c r="A30" s="27">
        <v>901</v>
      </c>
      <c r="B30" s="27" t="s">
        <v>68</v>
      </c>
      <c r="C30" s="27" t="s">
        <v>38</v>
      </c>
      <c r="D30" s="29">
        <v>1155</v>
      </c>
      <c r="E30" s="28"/>
      <c r="F30" s="27">
        <v>6040008</v>
      </c>
      <c r="G30" s="27" t="s">
        <v>69</v>
      </c>
      <c r="H30" s="27" t="s">
        <v>38</v>
      </c>
      <c r="I30" s="29">
        <v>1775</v>
      </c>
    </row>
    <row r="32" spans="1:9" x14ac:dyDescent="0.25">
      <c r="A32" s="30" t="s">
        <v>70</v>
      </c>
      <c r="B32" s="30"/>
      <c r="C32" s="30"/>
      <c r="D32" s="30"/>
      <c r="E32" s="30"/>
      <c r="F32" s="30"/>
      <c r="G32" s="30"/>
      <c r="H32" s="30"/>
      <c r="I32" s="30"/>
    </row>
    <row r="33" spans="1:9" x14ac:dyDescent="0.25">
      <c r="A33" s="30" t="s">
        <v>71</v>
      </c>
      <c r="B33" s="30"/>
      <c r="C33" s="30"/>
      <c r="D33" s="30"/>
      <c r="E33" s="30"/>
      <c r="F33" s="30"/>
      <c r="G33" s="30"/>
      <c r="H33" s="30"/>
      <c r="I33" s="30"/>
    </row>
    <row r="34" spans="1:9" x14ac:dyDescent="0.25">
      <c r="A34" s="30" t="s">
        <v>72</v>
      </c>
      <c r="B34" s="31"/>
      <c r="C34" s="31"/>
      <c r="D34" s="31"/>
      <c r="E34" s="31"/>
      <c r="F34" s="32"/>
      <c r="G34" s="510" t="s">
        <v>73</v>
      </c>
      <c r="H34" s="511"/>
      <c r="I34" s="512"/>
    </row>
    <row r="35" spans="1:9" x14ac:dyDescent="0.25">
      <c r="A35" s="33" t="s">
        <v>74</v>
      </c>
      <c r="B35" s="31"/>
      <c r="C35" s="31"/>
      <c r="D35" s="31"/>
      <c r="E35" s="31"/>
      <c r="F35" s="31"/>
      <c r="G35" s="34"/>
      <c r="H35" s="35" t="s">
        <v>75</v>
      </c>
      <c r="I35" s="35" t="s">
        <v>76</v>
      </c>
    </row>
    <row r="36" spans="1:9" x14ac:dyDescent="0.25">
      <c r="A36" s="33" t="s">
        <v>100</v>
      </c>
      <c r="E36" s="36"/>
      <c r="G36" s="37" t="s">
        <v>77</v>
      </c>
      <c r="H36" s="38">
        <v>0.35</v>
      </c>
      <c r="I36" s="38">
        <v>2</v>
      </c>
    </row>
    <row r="37" spans="1:9" x14ac:dyDescent="0.25">
      <c r="A37" s="33" t="s">
        <v>97</v>
      </c>
      <c r="B37" s="39"/>
      <c r="C37" s="39"/>
      <c r="D37" s="36"/>
      <c r="E37" s="40"/>
      <c r="F37" s="40"/>
      <c r="G37" s="37" t="s">
        <v>78</v>
      </c>
      <c r="H37" s="38">
        <v>0.3</v>
      </c>
      <c r="I37" s="38">
        <v>2.2999999999999998</v>
      </c>
    </row>
    <row r="38" spans="1:9" x14ac:dyDescent="0.25">
      <c r="A38" s="33" t="s">
        <v>101</v>
      </c>
      <c r="B38" s="41"/>
      <c r="C38" s="36"/>
      <c r="D38" s="42"/>
      <c r="E38" s="42"/>
      <c r="F38" s="42"/>
      <c r="G38" s="37" t="s">
        <v>79</v>
      </c>
      <c r="H38" s="38" t="s">
        <v>80</v>
      </c>
      <c r="I38" s="38">
        <v>4</v>
      </c>
    </row>
    <row r="39" spans="1:9" x14ac:dyDescent="0.25">
      <c r="A39" s="33" t="s">
        <v>102</v>
      </c>
      <c r="B39" s="41"/>
      <c r="C39" s="36"/>
      <c r="D39" s="42"/>
      <c r="E39" s="42"/>
      <c r="F39" s="42"/>
      <c r="G39" s="43"/>
      <c r="H39" s="44"/>
      <c r="I39" s="44"/>
    </row>
    <row r="40" spans="1:9" x14ac:dyDescent="0.25">
      <c r="A40" s="45" t="s">
        <v>103</v>
      </c>
      <c r="B40" s="41"/>
      <c r="C40" s="36"/>
      <c r="D40" s="42"/>
      <c r="E40" s="42"/>
      <c r="F40" s="42"/>
      <c r="G40" s="43"/>
      <c r="H40" s="44"/>
      <c r="I40" s="44"/>
    </row>
    <row r="41" spans="1:9" x14ac:dyDescent="0.25">
      <c r="B41" s="46"/>
      <c r="C41" s="36"/>
      <c r="D41" s="42"/>
      <c r="E41" s="42"/>
      <c r="F41" s="42"/>
    </row>
    <row r="42" spans="1:9" x14ac:dyDescent="0.25">
      <c r="A42" s="513" t="s">
        <v>81</v>
      </c>
      <c r="B42" s="513"/>
      <c r="C42" s="513"/>
      <c r="D42" s="513"/>
      <c r="E42" s="513"/>
      <c r="F42" s="513"/>
      <c r="G42" s="513"/>
      <c r="H42" s="513"/>
      <c r="I42" s="47"/>
    </row>
  </sheetData>
  <mergeCells count="4">
    <mergeCell ref="A1:I1"/>
    <mergeCell ref="A2:I2"/>
    <mergeCell ref="G34:I34"/>
    <mergeCell ref="A42:H42"/>
  </mergeCells>
  <pageMargins left="0.25" right="0.25" top="0.75" bottom="0.75" header="0.3" footer="0.3"/>
  <pageSetup paperSize="9" scale="7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22"/>
  <sheetViews>
    <sheetView topLeftCell="A202" zoomScale="110" zoomScaleNormal="110" workbookViewId="0">
      <selection activeCell="B215" sqref="B215"/>
    </sheetView>
  </sheetViews>
  <sheetFormatPr defaultRowHeight="15" x14ac:dyDescent="0.25"/>
  <cols>
    <col min="1" max="1" width="44.7109375" customWidth="1"/>
    <col min="2" max="2" width="11.7109375" customWidth="1"/>
    <col min="3" max="3" width="13.140625" customWidth="1"/>
    <col min="5" max="5" width="15.7109375" customWidth="1"/>
  </cols>
  <sheetData>
    <row r="1" spans="1:5" ht="18.75" x14ac:dyDescent="0.3">
      <c r="A1" s="515" t="s">
        <v>82</v>
      </c>
      <c r="B1" s="515"/>
      <c r="C1" s="515"/>
      <c r="D1" s="515"/>
      <c r="E1" s="515"/>
    </row>
    <row r="2" spans="1:5" ht="21" x14ac:dyDescent="0.35">
      <c r="A2" s="48"/>
      <c r="B2" s="48"/>
      <c r="C2" s="48"/>
      <c r="D2" s="48"/>
      <c r="E2" s="25"/>
    </row>
    <row r="3" spans="1:5" x14ac:dyDescent="0.25">
      <c r="A3" s="516" t="s">
        <v>409</v>
      </c>
      <c r="B3" s="517"/>
      <c r="C3" s="517"/>
      <c r="D3" s="517"/>
      <c r="E3" s="517"/>
    </row>
    <row r="4" spans="1:5" x14ac:dyDescent="0.25">
      <c r="A4" s="494" t="s">
        <v>220</v>
      </c>
      <c r="B4" s="495" t="s">
        <v>759</v>
      </c>
      <c r="C4" s="495" t="s">
        <v>36</v>
      </c>
      <c r="D4" s="493"/>
      <c r="E4" s="493"/>
    </row>
    <row r="5" spans="1:5" x14ac:dyDescent="0.25">
      <c r="A5" s="496" t="s">
        <v>568</v>
      </c>
      <c r="B5" s="49" t="s">
        <v>38</v>
      </c>
      <c r="C5" s="34">
        <v>787</v>
      </c>
    </row>
    <row r="6" spans="1:5" x14ac:dyDescent="0.25">
      <c r="A6" s="496" t="s">
        <v>569</v>
      </c>
      <c r="B6" s="49" t="s">
        <v>38</v>
      </c>
      <c r="C6" s="34">
        <v>787</v>
      </c>
    </row>
    <row r="7" spans="1:5" x14ac:dyDescent="0.25">
      <c r="A7" s="496" t="s">
        <v>570</v>
      </c>
      <c r="B7" s="49" t="s">
        <v>38</v>
      </c>
      <c r="C7" s="34">
        <v>945</v>
      </c>
    </row>
    <row r="8" spans="1:5" x14ac:dyDescent="0.25">
      <c r="A8" s="496" t="s">
        <v>571</v>
      </c>
      <c r="B8" s="49" t="s">
        <v>38</v>
      </c>
      <c r="C8" s="34">
        <v>945</v>
      </c>
    </row>
    <row r="9" spans="1:5" x14ac:dyDescent="0.25">
      <c r="A9" s="496" t="s">
        <v>572</v>
      </c>
      <c r="B9" s="49" t="s">
        <v>38</v>
      </c>
      <c r="C9" s="34">
        <v>945</v>
      </c>
    </row>
    <row r="10" spans="1:5" x14ac:dyDescent="0.25">
      <c r="A10" s="496" t="s">
        <v>573</v>
      </c>
      <c r="B10" s="49" t="s">
        <v>38</v>
      </c>
      <c r="C10" s="34">
        <v>945</v>
      </c>
    </row>
    <row r="11" spans="1:5" x14ac:dyDescent="0.25">
      <c r="A11" s="496" t="s">
        <v>574</v>
      </c>
      <c r="B11" s="49" t="s">
        <v>38</v>
      </c>
      <c r="C11" s="34">
        <v>945</v>
      </c>
    </row>
    <row r="12" spans="1:5" x14ac:dyDescent="0.25">
      <c r="A12" s="496" t="s">
        <v>575</v>
      </c>
      <c r="B12" s="49" t="s">
        <v>38</v>
      </c>
      <c r="C12" s="34">
        <v>945</v>
      </c>
    </row>
    <row r="13" spans="1:5" x14ac:dyDescent="0.25">
      <c r="A13" s="496" t="s">
        <v>576</v>
      </c>
      <c r="B13" s="49" t="s">
        <v>38</v>
      </c>
      <c r="C13" s="34">
        <v>945</v>
      </c>
    </row>
    <row r="14" spans="1:5" x14ac:dyDescent="0.25">
      <c r="A14" s="496" t="s">
        <v>577</v>
      </c>
      <c r="B14" s="49" t="s">
        <v>38</v>
      </c>
      <c r="C14" s="34">
        <v>945</v>
      </c>
    </row>
    <row r="15" spans="1:5" x14ac:dyDescent="0.25">
      <c r="A15" s="496" t="s">
        <v>578</v>
      </c>
      <c r="B15" s="49" t="s">
        <v>38</v>
      </c>
      <c r="C15" s="34">
        <v>945</v>
      </c>
    </row>
    <row r="16" spans="1:5" x14ac:dyDescent="0.25">
      <c r="A16" s="496" t="s">
        <v>579</v>
      </c>
      <c r="B16" s="49" t="s">
        <v>38</v>
      </c>
      <c r="C16" s="34">
        <v>945</v>
      </c>
    </row>
    <row r="17" spans="1:3" x14ac:dyDescent="0.25">
      <c r="A17" s="496" t="s">
        <v>580</v>
      </c>
      <c r="B17" s="49" t="s">
        <v>38</v>
      </c>
      <c r="C17" s="34">
        <v>945</v>
      </c>
    </row>
    <row r="18" spans="1:3" x14ac:dyDescent="0.25">
      <c r="A18" s="496" t="s">
        <v>581</v>
      </c>
      <c r="B18" s="49" t="s">
        <v>38</v>
      </c>
      <c r="C18" s="34">
        <v>945</v>
      </c>
    </row>
    <row r="19" spans="1:3" x14ac:dyDescent="0.25">
      <c r="A19" s="496" t="s">
        <v>582</v>
      </c>
      <c r="B19" s="49" t="s">
        <v>38</v>
      </c>
      <c r="C19" s="34">
        <v>945</v>
      </c>
    </row>
    <row r="20" spans="1:3" x14ac:dyDescent="0.25">
      <c r="A20" s="496" t="s">
        <v>583</v>
      </c>
      <c r="B20" s="49" t="s">
        <v>38</v>
      </c>
      <c r="C20" s="34">
        <v>945</v>
      </c>
    </row>
    <row r="21" spans="1:3" x14ac:dyDescent="0.25">
      <c r="A21" s="496" t="s">
        <v>584</v>
      </c>
      <c r="B21" s="49" t="s">
        <v>38</v>
      </c>
      <c r="C21" s="34">
        <v>945</v>
      </c>
    </row>
    <row r="22" spans="1:3" x14ac:dyDescent="0.25">
      <c r="A22" s="496" t="s">
        <v>585</v>
      </c>
      <c r="B22" s="49" t="s">
        <v>38</v>
      </c>
      <c r="C22" s="34">
        <v>755</v>
      </c>
    </row>
    <row r="23" spans="1:3" x14ac:dyDescent="0.25">
      <c r="A23" s="496" t="s">
        <v>586</v>
      </c>
      <c r="B23" s="49" t="s">
        <v>38</v>
      </c>
      <c r="C23" s="34">
        <v>755</v>
      </c>
    </row>
    <row r="24" spans="1:3" x14ac:dyDescent="0.25">
      <c r="A24" s="496" t="s">
        <v>587</v>
      </c>
      <c r="B24" s="49" t="s">
        <v>38</v>
      </c>
      <c r="C24" s="34">
        <v>755</v>
      </c>
    </row>
    <row r="25" spans="1:3" x14ac:dyDescent="0.25">
      <c r="A25" s="496" t="s">
        <v>588</v>
      </c>
      <c r="B25" s="49" t="s">
        <v>38</v>
      </c>
      <c r="C25" s="34">
        <v>1420</v>
      </c>
    </row>
    <row r="26" spans="1:3" x14ac:dyDescent="0.25">
      <c r="A26" s="496" t="s">
        <v>589</v>
      </c>
      <c r="B26" s="49" t="s">
        <v>38</v>
      </c>
      <c r="C26" s="34">
        <v>1420</v>
      </c>
    </row>
    <row r="27" spans="1:3" x14ac:dyDescent="0.25">
      <c r="A27" s="496" t="s">
        <v>590</v>
      </c>
      <c r="B27" s="49" t="s">
        <v>38</v>
      </c>
      <c r="C27" s="34">
        <v>1420</v>
      </c>
    </row>
    <row r="28" spans="1:3" x14ac:dyDescent="0.25">
      <c r="A28" s="496" t="s">
        <v>591</v>
      </c>
      <c r="B28" s="49" t="s">
        <v>38</v>
      </c>
      <c r="C28" s="34">
        <v>745</v>
      </c>
    </row>
    <row r="29" spans="1:3" x14ac:dyDescent="0.25">
      <c r="A29" s="496" t="s">
        <v>592</v>
      </c>
      <c r="B29" s="49" t="s">
        <v>38</v>
      </c>
      <c r="C29" s="34">
        <v>745</v>
      </c>
    </row>
    <row r="30" spans="1:3" x14ac:dyDescent="0.25">
      <c r="A30" s="496" t="s">
        <v>593</v>
      </c>
      <c r="B30" s="49" t="s">
        <v>38</v>
      </c>
      <c r="C30" s="34">
        <v>745</v>
      </c>
    </row>
    <row r="31" spans="1:3" x14ac:dyDescent="0.25">
      <c r="A31" s="496" t="s">
        <v>594</v>
      </c>
      <c r="B31" s="49" t="s">
        <v>38</v>
      </c>
      <c r="C31" s="34">
        <v>745</v>
      </c>
    </row>
    <row r="32" spans="1:3" x14ac:dyDescent="0.25">
      <c r="A32" s="496" t="s">
        <v>595</v>
      </c>
      <c r="B32" s="49" t="s">
        <v>38</v>
      </c>
      <c r="C32" s="34">
        <v>745</v>
      </c>
    </row>
    <row r="33" spans="1:3" x14ac:dyDescent="0.25">
      <c r="A33" s="496" t="s">
        <v>596</v>
      </c>
      <c r="B33" s="49" t="s">
        <v>38</v>
      </c>
      <c r="C33" s="34">
        <v>745</v>
      </c>
    </row>
    <row r="34" spans="1:3" x14ac:dyDescent="0.25">
      <c r="A34" s="496" t="s">
        <v>597</v>
      </c>
      <c r="B34" s="49" t="s">
        <v>38</v>
      </c>
      <c r="C34" s="34">
        <v>745</v>
      </c>
    </row>
    <row r="35" spans="1:3" x14ac:dyDescent="0.25">
      <c r="A35" s="496" t="s">
        <v>598</v>
      </c>
      <c r="B35" s="49" t="s">
        <v>38</v>
      </c>
      <c r="C35" s="34">
        <v>745</v>
      </c>
    </row>
    <row r="36" spans="1:3" x14ac:dyDescent="0.25">
      <c r="A36" s="496" t="s">
        <v>599</v>
      </c>
      <c r="B36" s="49" t="s">
        <v>38</v>
      </c>
      <c r="C36" s="34">
        <v>745</v>
      </c>
    </row>
    <row r="37" spans="1:3" x14ac:dyDescent="0.25">
      <c r="A37" s="496" t="s">
        <v>600</v>
      </c>
      <c r="B37" s="49" t="s">
        <v>38</v>
      </c>
      <c r="C37" s="34">
        <v>745</v>
      </c>
    </row>
    <row r="38" spans="1:3" x14ac:dyDescent="0.25">
      <c r="A38" s="496" t="s">
        <v>601</v>
      </c>
      <c r="B38" s="49" t="s">
        <v>38</v>
      </c>
      <c r="C38" s="34">
        <v>745</v>
      </c>
    </row>
    <row r="39" spans="1:3" x14ac:dyDescent="0.25">
      <c r="A39" s="496" t="s">
        <v>602</v>
      </c>
      <c r="B39" s="49" t="s">
        <v>38</v>
      </c>
      <c r="C39" s="34">
        <v>745</v>
      </c>
    </row>
    <row r="40" spans="1:3" x14ac:dyDescent="0.25">
      <c r="A40" s="496" t="s">
        <v>603</v>
      </c>
      <c r="B40" s="49" t="s">
        <v>38</v>
      </c>
      <c r="C40" s="34">
        <v>745</v>
      </c>
    </row>
    <row r="41" spans="1:3" x14ac:dyDescent="0.25">
      <c r="A41" s="496" t="s">
        <v>604</v>
      </c>
      <c r="B41" s="49" t="s">
        <v>38</v>
      </c>
      <c r="C41" s="34">
        <v>745</v>
      </c>
    </row>
    <row r="42" spans="1:3" x14ac:dyDescent="0.25">
      <c r="A42" s="496" t="s">
        <v>605</v>
      </c>
      <c r="B42" s="49" t="s">
        <v>38</v>
      </c>
      <c r="C42" s="34">
        <v>755</v>
      </c>
    </row>
    <row r="43" spans="1:3" x14ac:dyDescent="0.25">
      <c r="A43" s="496" t="s">
        <v>606</v>
      </c>
      <c r="B43" s="49" t="s">
        <v>38</v>
      </c>
      <c r="C43" s="34">
        <v>755</v>
      </c>
    </row>
    <row r="44" spans="1:3" x14ac:dyDescent="0.25">
      <c r="A44" s="496" t="s">
        <v>607</v>
      </c>
      <c r="B44" s="49" t="s">
        <v>38</v>
      </c>
      <c r="C44" s="34">
        <v>755</v>
      </c>
    </row>
    <row r="45" spans="1:3" x14ac:dyDescent="0.25">
      <c r="A45" s="496" t="s">
        <v>608</v>
      </c>
      <c r="B45" s="49" t="s">
        <v>38</v>
      </c>
      <c r="C45" s="34">
        <v>755</v>
      </c>
    </row>
    <row r="46" spans="1:3" x14ac:dyDescent="0.25">
      <c r="A46" s="496" t="s">
        <v>609</v>
      </c>
      <c r="B46" s="49" t="s">
        <v>38</v>
      </c>
      <c r="C46" s="34">
        <v>745</v>
      </c>
    </row>
    <row r="47" spans="1:3" x14ac:dyDescent="0.25">
      <c r="A47" s="496" t="s">
        <v>610</v>
      </c>
      <c r="B47" s="49" t="s">
        <v>38</v>
      </c>
      <c r="C47" s="34">
        <v>745</v>
      </c>
    </row>
    <row r="48" spans="1:3" x14ac:dyDescent="0.25">
      <c r="A48" s="496" t="s">
        <v>611</v>
      </c>
      <c r="B48" s="49" t="s">
        <v>38</v>
      </c>
      <c r="C48" s="34">
        <v>745</v>
      </c>
    </row>
    <row r="49" spans="1:3" x14ac:dyDescent="0.25">
      <c r="A49" s="496" t="s">
        <v>612</v>
      </c>
      <c r="B49" s="49" t="s">
        <v>38</v>
      </c>
      <c r="C49" s="34">
        <v>745</v>
      </c>
    </row>
    <row r="50" spans="1:3" x14ac:dyDescent="0.25">
      <c r="A50" s="496" t="s">
        <v>613</v>
      </c>
      <c r="B50" s="49" t="s">
        <v>38</v>
      </c>
      <c r="C50" s="34">
        <v>745</v>
      </c>
    </row>
    <row r="51" spans="1:3" x14ac:dyDescent="0.25">
      <c r="A51" s="496" t="s">
        <v>614</v>
      </c>
      <c r="B51" s="49" t="s">
        <v>38</v>
      </c>
      <c r="C51" s="34">
        <v>745</v>
      </c>
    </row>
    <row r="52" spans="1:3" x14ac:dyDescent="0.25">
      <c r="A52" s="496" t="s">
        <v>615</v>
      </c>
      <c r="B52" s="49" t="s">
        <v>38</v>
      </c>
      <c r="C52" s="34">
        <v>745</v>
      </c>
    </row>
    <row r="53" spans="1:3" x14ac:dyDescent="0.25">
      <c r="A53" s="496" t="s">
        <v>616</v>
      </c>
      <c r="B53" s="49" t="s">
        <v>38</v>
      </c>
      <c r="C53" s="34">
        <v>745</v>
      </c>
    </row>
    <row r="54" spans="1:3" x14ac:dyDescent="0.25">
      <c r="A54" s="496" t="s">
        <v>617</v>
      </c>
      <c r="B54" s="49" t="s">
        <v>38</v>
      </c>
      <c r="C54" s="34">
        <v>745</v>
      </c>
    </row>
    <row r="55" spans="1:3" x14ac:dyDescent="0.25">
      <c r="A55" s="496" t="s">
        <v>618</v>
      </c>
      <c r="B55" s="49" t="s">
        <v>38</v>
      </c>
      <c r="C55" s="34">
        <v>860</v>
      </c>
    </row>
    <row r="56" spans="1:3" x14ac:dyDescent="0.25">
      <c r="A56" s="496" t="s">
        <v>619</v>
      </c>
      <c r="B56" s="49" t="s">
        <v>38</v>
      </c>
      <c r="C56" s="34">
        <v>860</v>
      </c>
    </row>
    <row r="57" spans="1:3" x14ac:dyDescent="0.25">
      <c r="A57" s="496" t="s">
        <v>620</v>
      </c>
      <c r="B57" s="49" t="s">
        <v>38</v>
      </c>
      <c r="C57" s="34">
        <v>745</v>
      </c>
    </row>
    <row r="58" spans="1:3" x14ac:dyDescent="0.25">
      <c r="A58" s="496" t="s">
        <v>621</v>
      </c>
      <c r="B58" s="49" t="s">
        <v>38</v>
      </c>
      <c r="C58" s="34">
        <v>745</v>
      </c>
    </row>
    <row r="59" spans="1:3" x14ac:dyDescent="0.25">
      <c r="A59" s="496" t="s">
        <v>622</v>
      </c>
      <c r="B59" s="49" t="s">
        <v>38</v>
      </c>
      <c r="C59" s="34">
        <v>776</v>
      </c>
    </row>
    <row r="60" spans="1:3" x14ac:dyDescent="0.25">
      <c r="A60" s="496" t="s">
        <v>623</v>
      </c>
      <c r="B60" s="49" t="s">
        <v>38</v>
      </c>
      <c r="C60" s="34">
        <v>776</v>
      </c>
    </row>
    <row r="61" spans="1:3" x14ac:dyDescent="0.25">
      <c r="A61" s="496" t="s">
        <v>624</v>
      </c>
      <c r="B61" s="49" t="s">
        <v>38</v>
      </c>
      <c r="C61" s="34">
        <v>776</v>
      </c>
    </row>
    <row r="62" spans="1:3" x14ac:dyDescent="0.25">
      <c r="A62" s="496" t="s">
        <v>625</v>
      </c>
      <c r="B62" s="49" t="s">
        <v>38</v>
      </c>
      <c r="C62" s="34">
        <v>776</v>
      </c>
    </row>
    <row r="63" spans="1:3" x14ac:dyDescent="0.25">
      <c r="A63" s="496" t="s">
        <v>626</v>
      </c>
      <c r="B63" s="49" t="s">
        <v>38</v>
      </c>
      <c r="C63" s="34">
        <v>735</v>
      </c>
    </row>
    <row r="64" spans="1:3" x14ac:dyDescent="0.25">
      <c r="A64" s="496" t="s">
        <v>627</v>
      </c>
      <c r="B64" s="49" t="s">
        <v>38</v>
      </c>
      <c r="C64" s="34">
        <v>735</v>
      </c>
    </row>
    <row r="65" spans="1:3" x14ac:dyDescent="0.25">
      <c r="A65" s="496" t="s">
        <v>628</v>
      </c>
      <c r="B65" s="49" t="s">
        <v>38</v>
      </c>
      <c r="C65" s="34">
        <v>735</v>
      </c>
    </row>
    <row r="66" spans="1:3" x14ac:dyDescent="0.25">
      <c r="A66" s="496" t="s">
        <v>629</v>
      </c>
      <c r="B66" s="49" t="s">
        <v>38</v>
      </c>
      <c r="C66" s="34">
        <v>735</v>
      </c>
    </row>
    <row r="67" spans="1:3" x14ac:dyDescent="0.25">
      <c r="A67" s="496" t="s">
        <v>630</v>
      </c>
      <c r="B67" s="49" t="s">
        <v>38</v>
      </c>
      <c r="C67" s="34">
        <v>735</v>
      </c>
    </row>
    <row r="68" spans="1:3" x14ac:dyDescent="0.25">
      <c r="A68" s="496" t="s">
        <v>631</v>
      </c>
      <c r="B68" s="49" t="s">
        <v>38</v>
      </c>
      <c r="C68" s="34">
        <v>776</v>
      </c>
    </row>
    <row r="69" spans="1:3" x14ac:dyDescent="0.25">
      <c r="A69" s="496" t="s">
        <v>632</v>
      </c>
      <c r="B69" s="49" t="s">
        <v>38</v>
      </c>
      <c r="C69" s="34">
        <v>776</v>
      </c>
    </row>
    <row r="70" spans="1:3" x14ac:dyDescent="0.25">
      <c r="A70" s="496" t="s">
        <v>633</v>
      </c>
      <c r="B70" s="49" t="s">
        <v>38</v>
      </c>
      <c r="C70" s="34">
        <v>776</v>
      </c>
    </row>
    <row r="71" spans="1:3" x14ac:dyDescent="0.25">
      <c r="A71" s="496" t="s">
        <v>634</v>
      </c>
      <c r="B71" s="49" t="s">
        <v>38</v>
      </c>
      <c r="C71" s="34">
        <v>740</v>
      </c>
    </row>
    <row r="72" spans="1:3" x14ac:dyDescent="0.25">
      <c r="A72" s="496" t="s">
        <v>635</v>
      </c>
      <c r="B72" s="49" t="s">
        <v>38</v>
      </c>
      <c r="C72" s="34">
        <v>740</v>
      </c>
    </row>
    <row r="73" spans="1:3" x14ac:dyDescent="0.25">
      <c r="A73" s="496" t="s">
        <v>636</v>
      </c>
      <c r="B73" s="49" t="s">
        <v>38</v>
      </c>
      <c r="C73" s="34">
        <v>740</v>
      </c>
    </row>
    <row r="74" spans="1:3" x14ac:dyDescent="0.25">
      <c r="A74" s="496" t="s">
        <v>637</v>
      </c>
      <c r="B74" s="49" t="s">
        <v>38</v>
      </c>
      <c r="C74" s="34">
        <v>740</v>
      </c>
    </row>
    <row r="75" spans="1:3" x14ac:dyDescent="0.25">
      <c r="A75" s="496" t="s">
        <v>638</v>
      </c>
      <c r="B75" s="49" t="s">
        <v>38</v>
      </c>
      <c r="C75" s="34">
        <v>740</v>
      </c>
    </row>
    <row r="76" spans="1:3" x14ac:dyDescent="0.25">
      <c r="A76" s="496" t="s">
        <v>639</v>
      </c>
      <c r="B76" s="49" t="s">
        <v>38</v>
      </c>
      <c r="C76" s="34">
        <v>740</v>
      </c>
    </row>
    <row r="77" spans="1:3" x14ac:dyDescent="0.25">
      <c r="A77" s="496" t="s">
        <v>640</v>
      </c>
      <c r="B77" s="49" t="s">
        <v>38</v>
      </c>
      <c r="C77" s="34">
        <v>740</v>
      </c>
    </row>
    <row r="78" spans="1:3" x14ac:dyDescent="0.25">
      <c r="A78" s="496" t="s">
        <v>641</v>
      </c>
      <c r="B78" s="49" t="s">
        <v>38</v>
      </c>
      <c r="C78" s="34">
        <v>740</v>
      </c>
    </row>
    <row r="79" spans="1:3" x14ac:dyDescent="0.25">
      <c r="A79" s="496" t="s">
        <v>642</v>
      </c>
      <c r="B79" s="49" t="s">
        <v>38</v>
      </c>
      <c r="C79" s="34">
        <v>740</v>
      </c>
    </row>
    <row r="80" spans="1:3" x14ac:dyDescent="0.25">
      <c r="A80" s="496" t="s">
        <v>643</v>
      </c>
      <c r="B80" s="49" t="s">
        <v>38</v>
      </c>
      <c r="C80" s="34">
        <v>1420</v>
      </c>
    </row>
    <row r="81" spans="1:3" x14ac:dyDescent="0.25">
      <c r="A81" s="496" t="s">
        <v>644</v>
      </c>
      <c r="B81" s="49" t="s">
        <v>38</v>
      </c>
      <c r="C81" s="34">
        <v>1420</v>
      </c>
    </row>
    <row r="82" spans="1:3" x14ac:dyDescent="0.25">
      <c r="A82" s="496" t="s">
        <v>645</v>
      </c>
      <c r="B82" s="49" t="s">
        <v>38</v>
      </c>
      <c r="C82" s="34">
        <v>1420</v>
      </c>
    </row>
    <row r="83" spans="1:3" x14ac:dyDescent="0.25">
      <c r="A83" s="496" t="s">
        <v>646</v>
      </c>
      <c r="B83" s="49" t="s">
        <v>38</v>
      </c>
      <c r="C83" s="34">
        <v>1420</v>
      </c>
    </row>
    <row r="84" spans="1:3" x14ac:dyDescent="0.25">
      <c r="A84" s="496" t="s">
        <v>647</v>
      </c>
      <c r="B84" s="49" t="s">
        <v>38</v>
      </c>
      <c r="C84" s="34">
        <v>1420</v>
      </c>
    </row>
    <row r="85" spans="1:3" x14ac:dyDescent="0.25">
      <c r="A85" s="496" t="s">
        <v>648</v>
      </c>
      <c r="B85" s="49" t="s">
        <v>38</v>
      </c>
      <c r="C85" s="34">
        <v>881</v>
      </c>
    </row>
    <row r="86" spans="1:3" x14ac:dyDescent="0.25">
      <c r="A86" s="496" t="s">
        <v>649</v>
      </c>
      <c r="B86" s="49" t="s">
        <v>38</v>
      </c>
      <c r="C86" s="34">
        <v>881</v>
      </c>
    </row>
    <row r="87" spans="1:3" x14ac:dyDescent="0.25">
      <c r="A87" s="496" t="s">
        <v>650</v>
      </c>
      <c r="B87" s="49" t="s">
        <v>38</v>
      </c>
      <c r="C87" s="34">
        <v>708</v>
      </c>
    </row>
    <row r="88" spans="1:3" x14ac:dyDescent="0.25">
      <c r="A88" s="496" t="s">
        <v>651</v>
      </c>
      <c r="B88" s="49" t="s">
        <v>38</v>
      </c>
      <c r="C88" s="34">
        <v>708</v>
      </c>
    </row>
    <row r="89" spans="1:3" x14ac:dyDescent="0.25">
      <c r="A89" s="496" t="s">
        <v>652</v>
      </c>
      <c r="B89" s="49" t="s">
        <v>38</v>
      </c>
      <c r="C89" s="34">
        <v>708</v>
      </c>
    </row>
    <row r="90" spans="1:3" x14ac:dyDescent="0.25">
      <c r="A90" s="496" t="s">
        <v>653</v>
      </c>
      <c r="B90" s="49" t="s">
        <v>38</v>
      </c>
      <c r="C90" s="34">
        <v>955</v>
      </c>
    </row>
    <row r="91" spans="1:3" x14ac:dyDescent="0.25">
      <c r="A91" s="496" t="s">
        <v>654</v>
      </c>
      <c r="B91" s="49" t="s">
        <v>38</v>
      </c>
      <c r="C91" s="34">
        <v>955</v>
      </c>
    </row>
    <row r="92" spans="1:3" x14ac:dyDescent="0.25">
      <c r="A92" s="496" t="s">
        <v>655</v>
      </c>
      <c r="B92" s="49" t="s">
        <v>38</v>
      </c>
      <c r="C92" s="34">
        <v>955</v>
      </c>
    </row>
    <row r="93" spans="1:3" x14ac:dyDescent="0.25">
      <c r="A93" s="496" t="s">
        <v>656</v>
      </c>
      <c r="B93" s="49" t="s">
        <v>38</v>
      </c>
      <c r="C93" s="34">
        <v>955</v>
      </c>
    </row>
    <row r="94" spans="1:3" x14ac:dyDescent="0.25">
      <c r="A94" s="496" t="s">
        <v>657</v>
      </c>
      <c r="B94" s="49" t="s">
        <v>38</v>
      </c>
      <c r="C94" s="34">
        <v>955</v>
      </c>
    </row>
    <row r="95" spans="1:3" x14ac:dyDescent="0.25">
      <c r="A95" s="496" t="s">
        <v>658</v>
      </c>
      <c r="B95" s="49" t="s">
        <v>38</v>
      </c>
      <c r="C95" s="34">
        <v>955</v>
      </c>
    </row>
    <row r="96" spans="1:3" x14ac:dyDescent="0.25">
      <c r="A96" s="496" t="s">
        <v>659</v>
      </c>
      <c r="B96" s="49" t="s">
        <v>38</v>
      </c>
      <c r="C96" s="34">
        <v>630</v>
      </c>
    </row>
    <row r="97" spans="1:3" x14ac:dyDescent="0.25">
      <c r="A97" s="496" t="s">
        <v>660</v>
      </c>
      <c r="B97" s="49" t="s">
        <v>38</v>
      </c>
      <c r="C97" s="34">
        <v>630</v>
      </c>
    </row>
    <row r="98" spans="1:3" x14ac:dyDescent="0.25">
      <c r="A98" s="496" t="s">
        <v>661</v>
      </c>
      <c r="B98" s="49" t="s">
        <v>38</v>
      </c>
      <c r="C98" s="34">
        <v>630</v>
      </c>
    </row>
    <row r="99" spans="1:3" x14ac:dyDescent="0.25">
      <c r="A99" s="496" t="s">
        <v>662</v>
      </c>
      <c r="B99" s="49" t="s">
        <v>38</v>
      </c>
      <c r="C99" s="34">
        <v>630</v>
      </c>
    </row>
    <row r="100" spans="1:3" x14ac:dyDescent="0.25">
      <c r="A100" s="496" t="s">
        <v>663</v>
      </c>
      <c r="B100" s="49" t="s">
        <v>38</v>
      </c>
      <c r="C100" s="34">
        <v>630</v>
      </c>
    </row>
    <row r="101" spans="1:3" x14ac:dyDescent="0.25">
      <c r="A101" s="496" t="s">
        <v>664</v>
      </c>
      <c r="B101" s="49" t="s">
        <v>38</v>
      </c>
      <c r="C101" s="34">
        <v>630</v>
      </c>
    </row>
    <row r="102" spans="1:3" x14ac:dyDescent="0.25">
      <c r="A102" s="496" t="s">
        <v>665</v>
      </c>
      <c r="B102" s="49" t="s">
        <v>38</v>
      </c>
      <c r="C102" s="34">
        <v>630</v>
      </c>
    </row>
    <row r="103" spans="1:3" x14ac:dyDescent="0.25">
      <c r="A103" s="496" t="s">
        <v>666</v>
      </c>
      <c r="B103" s="49" t="s">
        <v>38</v>
      </c>
      <c r="C103" s="34">
        <v>630</v>
      </c>
    </row>
    <row r="104" spans="1:3" x14ac:dyDescent="0.25">
      <c r="A104" s="496" t="s">
        <v>667</v>
      </c>
      <c r="B104" s="49" t="s">
        <v>38</v>
      </c>
      <c r="C104" s="34">
        <v>630</v>
      </c>
    </row>
    <row r="105" spans="1:3" x14ac:dyDescent="0.25">
      <c r="A105" s="496" t="s">
        <v>668</v>
      </c>
      <c r="B105" s="49" t="s">
        <v>38</v>
      </c>
      <c r="C105" s="34">
        <v>630</v>
      </c>
    </row>
    <row r="106" spans="1:3" x14ac:dyDescent="0.25">
      <c r="A106" s="496" t="s">
        <v>669</v>
      </c>
      <c r="B106" s="49" t="s">
        <v>38</v>
      </c>
      <c r="C106" s="34">
        <v>630</v>
      </c>
    </row>
    <row r="107" spans="1:3" x14ac:dyDescent="0.25">
      <c r="A107" s="496" t="s">
        <v>670</v>
      </c>
      <c r="B107" s="49" t="s">
        <v>38</v>
      </c>
      <c r="C107" s="34">
        <v>630</v>
      </c>
    </row>
    <row r="108" spans="1:3" x14ac:dyDescent="0.25">
      <c r="A108" s="496" t="s">
        <v>671</v>
      </c>
      <c r="B108" s="49" t="s">
        <v>38</v>
      </c>
      <c r="C108" s="34">
        <v>630</v>
      </c>
    </row>
    <row r="109" spans="1:3" x14ac:dyDescent="0.25">
      <c r="A109" s="496" t="s">
        <v>672</v>
      </c>
      <c r="B109" s="49" t="s">
        <v>38</v>
      </c>
      <c r="C109" s="34">
        <v>630</v>
      </c>
    </row>
    <row r="110" spans="1:3" x14ac:dyDescent="0.25">
      <c r="A110" s="496" t="s">
        <v>673</v>
      </c>
      <c r="B110" s="49" t="s">
        <v>38</v>
      </c>
      <c r="C110" s="34">
        <v>630</v>
      </c>
    </row>
    <row r="111" spans="1:3" x14ac:dyDescent="0.25">
      <c r="A111" s="496" t="s">
        <v>674</v>
      </c>
      <c r="B111" s="49" t="s">
        <v>38</v>
      </c>
      <c r="C111" s="34">
        <v>630</v>
      </c>
    </row>
    <row r="112" spans="1:3" x14ac:dyDescent="0.25">
      <c r="A112" s="496" t="s">
        <v>675</v>
      </c>
      <c r="B112" s="49" t="s">
        <v>38</v>
      </c>
      <c r="C112" s="34">
        <v>630</v>
      </c>
    </row>
    <row r="113" spans="1:3" x14ac:dyDescent="0.25">
      <c r="A113" s="496" t="s">
        <v>676</v>
      </c>
      <c r="B113" s="49" t="s">
        <v>38</v>
      </c>
      <c r="C113" s="34">
        <v>630</v>
      </c>
    </row>
    <row r="114" spans="1:3" x14ac:dyDescent="0.25">
      <c r="A114" s="496" t="s">
        <v>677</v>
      </c>
      <c r="B114" s="49" t="s">
        <v>38</v>
      </c>
      <c r="C114" s="34">
        <v>630</v>
      </c>
    </row>
    <row r="115" spans="1:3" x14ac:dyDescent="0.25">
      <c r="A115" s="496" t="s">
        <v>678</v>
      </c>
      <c r="B115" s="49" t="s">
        <v>38</v>
      </c>
      <c r="C115" s="34">
        <v>630</v>
      </c>
    </row>
    <row r="116" spans="1:3" x14ac:dyDescent="0.25">
      <c r="A116" s="496" t="s">
        <v>679</v>
      </c>
      <c r="B116" s="49" t="s">
        <v>38</v>
      </c>
      <c r="C116" s="34">
        <v>630</v>
      </c>
    </row>
    <row r="117" spans="1:3" x14ac:dyDescent="0.25">
      <c r="A117" s="496" t="s">
        <v>680</v>
      </c>
      <c r="B117" s="49" t="s">
        <v>38</v>
      </c>
      <c r="C117" s="34">
        <v>630</v>
      </c>
    </row>
    <row r="118" spans="1:3" x14ac:dyDescent="0.25">
      <c r="A118" s="496" t="s">
        <v>681</v>
      </c>
      <c r="B118" s="49" t="s">
        <v>38</v>
      </c>
      <c r="C118" s="34">
        <v>630</v>
      </c>
    </row>
    <row r="119" spans="1:3" x14ac:dyDescent="0.25">
      <c r="A119" s="496" t="s">
        <v>682</v>
      </c>
      <c r="B119" s="49" t="s">
        <v>38</v>
      </c>
      <c r="C119" s="34">
        <v>630</v>
      </c>
    </row>
    <row r="120" spans="1:3" x14ac:dyDescent="0.25">
      <c r="A120" s="496" t="s">
        <v>683</v>
      </c>
      <c r="B120" s="49" t="s">
        <v>38</v>
      </c>
      <c r="C120" s="34">
        <v>630</v>
      </c>
    </row>
    <row r="121" spans="1:3" x14ac:dyDescent="0.25">
      <c r="A121" s="496" t="s">
        <v>684</v>
      </c>
      <c r="B121" s="49" t="s">
        <v>38</v>
      </c>
      <c r="C121" s="34">
        <v>776</v>
      </c>
    </row>
    <row r="122" spans="1:3" x14ac:dyDescent="0.25">
      <c r="A122" s="496" t="s">
        <v>685</v>
      </c>
      <c r="B122" s="49" t="s">
        <v>38</v>
      </c>
      <c r="C122" s="34">
        <v>660</v>
      </c>
    </row>
    <row r="123" spans="1:3" x14ac:dyDescent="0.25">
      <c r="A123" s="496" t="s">
        <v>686</v>
      </c>
      <c r="B123" s="49" t="s">
        <v>38</v>
      </c>
      <c r="C123" s="34">
        <v>660</v>
      </c>
    </row>
    <row r="124" spans="1:3" x14ac:dyDescent="0.25">
      <c r="A124" s="496" t="s">
        <v>687</v>
      </c>
      <c r="B124" s="49" t="s">
        <v>38</v>
      </c>
      <c r="C124" s="34">
        <v>660</v>
      </c>
    </row>
    <row r="125" spans="1:3" x14ac:dyDescent="0.25">
      <c r="A125" s="496" t="s">
        <v>688</v>
      </c>
      <c r="B125" s="49" t="s">
        <v>38</v>
      </c>
      <c r="C125" s="34">
        <v>660</v>
      </c>
    </row>
    <row r="126" spans="1:3" x14ac:dyDescent="0.25">
      <c r="A126" s="496" t="s">
        <v>689</v>
      </c>
      <c r="B126" s="49" t="s">
        <v>38</v>
      </c>
      <c r="C126" s="34">
        <v>660</v>
      </c>
    </row>
    <row r="127" spans="1:3" x14ac:dyDescent="0.25">
      <c r="A127" s="496" t="s">
        <v>690</v>
      </c>
      <c r="B127" s="49" t="s">
        <v>38</v>
      </c>
      <c r="C127" s="34">
        <v>660</v>
      </c>
    </row>
    <row r="128" spans="1:3" x14ac:dyDescent="0.25">
      <c r="A128" s="496" t="s">
        <v>691</v>
      </c>
      <c r="B128" s="49" t="s">
        <v>38</v>
      </c>
      <c r="C128" s="34">
        <v>660</v>
      </c>
    </row>
    <row r="129" spans="1:3" x14ac:dyDescent="0.25">
      <c r="A129" s="496" t="s">
        <v>692</v>
      </c>
      <c r="B129" s="49" t="s">
        <v>38</v>
      </c>
      <c r="C129" s="34">
        <v>660</v>
      </c>
    </row>
    <row r="130" spans="1:3" x14ac:dyDescent="0.25">
      <c r="A130" s="496" t="s">
        <v>693</v>
      </c>
      <c r="B130" s="49" t="s">
        <v>38</v>
      </c>
      <c r="C130" s="34">
        <v>740</v>
      </c>
    </row>
    <row r="131" spans="1:3" x14ac:dyDescent="0.25">
      <c r="A131" s="496" t="s">
        <v>694</v>
      </c>
      <c r="B131" s="49" t="s">
        <v>38</v>
      </c>
      <c r="C131" s="34">
        <v>740</v>
      </c>
    </row>
    <row r="132" spans="1:3" x14ac:dyDescent="0.25">
      <c r="A132" s="496" t="s">
        <v>695</v>
      </c>
      <c r="B132" s="49" t="s">
        <v>38</v>
      </c>
      <c r="C132" s="34">
        <v>740</v>
      </c>
    </row>
    <row r="133" spans="1:3" x14ac:dyDescent="0.25">
      <c r="A133" s="496" t="s">
        <v>696</v>
      </c>
      <c r="B133" s="49" t="s">
        <v>38</v>
      </c>
      <c r="C133" s="34">
        <v>740</v>
      </c>
    </row>
    <row r="134" spans="1:3" x14ac:dyDescent="0.25">
      <c r="A134" s="496" t="s">
        <v>697</v>
      </c>
      <c r="B134" s="49" t="s">
        <v>38</v>
      </c>
      <c r="C134" s="34">
        <v>740</v>
      </c>
    </row>
    <row r="135" spans="1:3" x14ac:dyDescent="0.25">
      <c r="A135" s="496" t="s">
        <v>698</v>
      </c>
      <c r="B135" s="49" t="s">
        <v>38</v>
      </c>
      <c r="C135" s="34">
        <v>740</v>
      </c>
    </row>
    <row r="136" spans="1:3" x14ac:dyDescent="0.25">
      <c r="A136" s="496" t="s">
        <v>699</v>
      </c>
      <c r="B136" s="49" t="s">
        <v>38</v>
      </c>
      <c r="C136" s="34">
        <v>740</v>
      </c>
    </row>
    <row r="137" spans="1:3" x14ac:dyDescent="0.25">
      <c r="A137" s="496" t="s">
        <v>700</v>
      </c>
      <c r="B137" s="49" t="s">
        <v>38</v>
      </c>
      <c r="C137" s="34">
        <v>740</v>
      </c>
    </row>
    <row r="138" spans="1:3" x14ac:dyDescent="0.25">
      <c r="A138" s="496" t="s">
        <v>701</v>
      </c>
      <c r="B138" s="49" t="s">
        <v>38</v>
      </c>
      <c r="C138" s="34">
        <v>776</v>
      </c>
    </row>
    <row r="139" spans="1:3" x14ac:dyDescent="0.25">
      <c r="A139" s="496" t="s">
        <v>702</v>
      </c>
      <c r="B139" s="49" t="s">
        <v>38</v>
      </c>
      <c r="C139" s="34">
        <v>776</v>
      </c>
    </row>
    <row r="140" spans="1:3" x14ac:dyDescent="0.25">
      <c r="A140" s="496" t="s">
        <v>703</v>
      </c>
      <c r="B140" s="49" t="s">
        <v>38</v>
      </c>
      <c r="C140" s="34">
        <v>776</v>
      </c>
    </row>
    <row r="141" spans="1:3" x14ac:dyDescent="0.25">
      <c r="A141" s="496" t="s">
        <v>704</v>
      </c>
      <c r="B141" s="49" t="s">
        <v>38</v>
      </c>
      <c r="C141" s="34">
        <v>776</v>
      </c>
    </row>
    <row r="142" spans="1:3" x14ac:dyDescent="0.25">
      <c r="A142" s="496" t="s">
        <v>705</v>
      </c>
      <c r="B142" s="49" t="s">
        <v>38</v>
      </c>
      <c r="C142" s="34">
        <v>795</v>
      </c>
    </row>
    <row r="143" spans="1:3" x14ac:dyDescent="0.25">
      <c r="A143" s="496" t="s">
        <v>706</v>
      </c>
      <c r="B143" s="49" t="s">
        <v>38</v>
      </c>
      <c r="C143" s="34">
        <v>795</v>
      </c>
    </row>
    <row r="144" spans="1:3" x14ac:dyDescent="0.25">
      <c r="A144" s="496" t="s">
        <v>707</v>
      </c>
      <c r="B144" s="49" t="s">
        <v>38</v>
      </c>
      <c r="C144" s="34">
        <v>795</v>
      </c>
    </row>
    <row r="145" spans="1:3" x14ac:dyDescent="0.25">
      <c r="A145" s="496" t="s">
        <v>708</v>
      </c>
      <c r="B145" s="49" t="s">
        <v>38</v>
      </c>
      <c r="C145" s="34">
        <v>795</v>
      </c>
    </row>
    <row r="146" spans="1:3" x14ac:dyDescent="0.25">
      <c r="A146" s="496" t="s">
        <v>709</v>
      </c>
      <c r="B146" s="49" t="s">
        <v>38</v>
      </c>
      <c r="C146" s="34">
        <v>795</v>
      </c>
    </row>
    <row r="147" spans="1:3" x14ac:dyDescent="0.25">
      <c r="A147" s="496" t="s">
        <v>710</v>
      </c>
      <c r="B147" s="49" t="s">
        <v>38</v>
      </c>
      <c r="C147" s="34">
        <v>795</v>
      </c>
    </row>
    <row r="148" spans="1:3" x14ac:dyDescent="0.25">
      <c r="A148" s="496" t="s">
        <v>711</v>
      </c>
      <c r="B148" s="49" t="s">
        <v>38</v>
      </c>
      <c r="C148" s="34">
        <v>795</v>
      </c>
    </row>
    <row r="149" spans="1:3" x14ac:dyDescent="0.25">
      <c r="A149" s="496" t="s">
        <v>712</v>
      </c>
      <c r="B149" s="49" t="s">
        <v>38</v>
      </c>
      <c r="C149" s="34">
        <v>795</v>
      </c>
    </row>
    <row r="150" spans="1:3" x14ac:dyDescent="0.25">
      <c r="A150" s="496" t="s">
        <v>713</v>
      </c>
      <c r="B150" s="49" t="s">
        <v>38</v>
      </c>
      <c r="C150" s="34">
        <v>795</v>
      </c>
    </row>
    <row r="151" spans="1:3" x14ac:dyDescent="0.25">
      <c r="A151" s="496" t="s">
        <v>714</v>
      </c>
      <c r="B151" s="49" t="s">
        <v>38</v>
      </c>
      <c r="C151" s="34">
        <v>795</v>
      </c>
    </row>
    <row r="152" spans="1:3" x14ac:dyDescent="0.25">
      <c r="A152" s="496" t="s">
        <v>715</v>
      </c>
      <c r="B152" s="49" t="s">
        <v>38</v>
      </c>
      <c r="C152" s="34">
        <v>795</v>
      </c>
    </row>
    <row r="153" spans="1:3" x14ac:dyDescent="0.25">
      <c r="A153" s="496" t="s">
        <v>716</v>
      </c>
      <c r="B153" s="49" t="s">
        <v>38</v>
      </c>
      <c r="C153" s="34">
        <v>795</v>
      </c>
    </row>
    <row r="154" spans="1:3" x14ac:dyDescent="0.25">
      <c r="A154" s="496" t="s">
        <v>717</v>
      </c>
      <c r="B154" s="49" t="s">
        <v>38</v>
      </c>
      <c r="C154" s="34">
        <v>2046</v>
      </c>
    </row>
    <row r="155" spans="1:3" x14ac:dyDescent="0.25">
      <c r="A155" s="496" t="s">
        <v>718</v>
      </c>
      <c r="B155" s="49" t="s">
        <v>38</v>
      </c>
      <c r="C155" s="34">
        <v>797</v>
      </c>
    </row>
    <row r="156" spans="1:3" x14ac:dyDescent="0.25">
      <c r="A156" s="496" t="s">
        <v>719</v>
      </c>
      <c r="B156" s="49" t="s">
        <v>38</v>
      </c>
      <c r="C156" s="34">
        <v>797</v>
      </c>
    </row>
    <row r="157" spans="1:3" x14ac:dyDescent="0.25">
      <c r="A157" s="496" t="s">
        <v>720</v>
      </c>
      <c r="B157" s="49" t="s">
        <v>38</v>
      </c>
      <c r="C157" s="34">
        <v>797</v>
      </c>
    </row>
    <row r="158" spans="1:3" x14ac:dyDescent="0.25">
      <c r="A158" s="496" t="s">
        <v>721</v>
      </c>
      <c r="B158" s="49" t="s">
        <v>38</v>
      </c>
      <c r="C158" s="34">
        <v>797</v>
      </c>
    </row>
    <row r="159" spans="1:3" x14ac:dyDescent="0.25">
      <c r="A159" s="496" t="s">
        <v>722</v>
      </c>
      <c r="B159" s="49" t="s">
        <v>38</v>
      </c>
      <c r="C159" s="34">
        <v>797</v>
      </c>
    </row>
    <row r="160" spans="1:3" x14ac:dyDescent="0.25">
      <c r="A160" s="496" t="s">
        <v>723</v>
      </c>
      <c r="B160" s="49" t="s">
        <v>38</v>
      </c>
      <c r="C160" s="34">
        <v>797</v>
      </c>
    </row>
    <row r="161" spans="1:3" x14ac:dyDescent="0.25">
      <c r="A161" s="496" t="s">
        <v>724</v>
      </c>
      <c r="B161" s="49" t="s">
        <v>38</v>
      </c>
      <c r="C161" s="34">
        <v>750</v>
      </c>
    </row>
    <row r="162" spans="1:3" x14ac:dyDescent="0.25">
      <c r="A162" s="496" t="s">
        <v>725</v>
      </c>
      <c r="B162" s="49" t="s">
        <v>38</v>
      </c>
      <c r="C162" s="34">
        <v>750</v>
      </c>
    </row>
    <row r="163" spans="1:3" x14ac:dyDescent="0.25">
      <c r="A163" s="496" t="s">
        <v>726</v>
      </c>
      <c r="B163" s="49" t="s">
        <v>38</v>
      </c>
      <c r="C163" s="34">
        <v>750</v>
      </c>
    </row>
    <row r="164" spans="1:3" x14ac:dyDescent="0.25">
      <c r="A164" s="496" t="s">
        <v>727</v>
      </c>
      <c r="B164" s="49" t="s">
        <v>38</v>
      </c>
      <c r="C164" s="34">
        <v>750</v>
      </c>
    </row>
    <row r="165" spans="1:3" x14ac:dyDescent="0.25">
      <c r="A165" s="496" t="s">
        <v>728</v>
      </c>
      <c r="B165" s="49" t="s">
        <v>38</v>
      </c>
      <c r="C165" s="34">
        <v>750</v>
      </c>
    </row>
    <row r="166" spans="1:3" x14ac:dyDescent="0.25">
      <c r="A166" s="496" t="s">
        <v>729</v>
      </c>
      <c r="B166" s="49" t="s">
        <v>38</v>
      </c>
      <c r="C166" s="34">
        <v>1420</v>
      </c>
    </row>
    <row r="167" spans="1:3" x14ac:dyDescent="0.25">
      <c r="A167" s="496" t="s">
        <v>730</v>
      </c>
      <c r="B167" s="49" t="s">
        <v>38</v>
      </c>
      <c r="C167" s="34">
        <v>1420</v>
      </c>
    </row>
    <row r="168" spans="1:3" x14ac:dyDescent="0.25">
      <c r="A168" s="496" t="s">
        <v>731</v>
      </c>
      <c r="B168" s="49" t="s">
        <v>38</v>
      </c>
      <c r="C168" s="34">
        <v>1420</v>
      </c>
    </row>
    <row r="169" spans="1:3" x14ac:dyDescent="0.25">
      <c r="A169" s="496" t="s">
        <v>732</v>
      </c>
      <c r="B169" s="49" t="s">
        <v>38</v>
      </c>
      <c r="C169" s="34">
        <v>1420</v>
      </c>
    </row>
    <row r="170" spans="1:3" x14ac:dyDescent="0.25">
      <c r="A170" s="496" t="s">
        <v>733</v>
      </c>
      <c r="B170" s="49" t="s">
        <v>38</v>
      </c>
      <c r="C170" s="34">
        <v>1420</v>
      </c>
    </row>
    <row r="171" spans="1:3" x14ac:dyDescent="0.25">
      <c r="A171" s="496" t="s">
        <v>734</v>
      </c>
      <c r="B171" s="49" t="s">
        <v>38</v>
      </c>
      <c r="C171" s="34">
        <v>1420</v>
      </c>
    </row>
    <row r="172" spans="1:3" x14ac:dyDescent="0.25">
      <c r="A172" s="496" t="s">
        <v>735</v>
      </c>
      <c r="B172" s="49" t="s">
        <v>38</v>
      </c>
      <c r="C172" s="34">
        <v>1420</v>
      </c>
    </row>
    <row r="173" spans="1:3" x14ac:dyDescent="0.25">
      <c r="A173" s="496" t="s">
        <v>736</v>
      </c>
      <c r="B173" s="49" t="s">
        <v>38</v>
      </c>
      <c r="C173" s="34">
        <v>1130</v>
      </c>
    </row>
    <row r="174" spans="1:3" x14ac:dyDescent="0.25">
      <c r="A174" s="496" t="s">
        <v>737</v>
      </c>
      <c r="B174" s="49" t="s">
        <v>38</v>
      </c>
      <c r="C174" s="34">
        <v>1130</v>
      </c>
    </row>
    <row r="175" spans="1:3" x14ac:dyDescent="0.25">
      <c r="A175" s="496" t="s">
        <v>738</v>
      </c>
      <c r="B175" s="49" t="s">
        <v>38</v>
      </c>
      <c r="C175" s="34">
        <v>1130</v>
      </c>
    </row>
    <row r="176" spans="1:3" x14ac:dyDescent="0.25">
      <c r="A176" s="496" t="s">
        <v>739</v>
      </c>
      <c r="B176" s="49" t="s">
        <v>38</v>
      </c>
      <c r="C176" s="34">
        <v>1130</v>
      </c>
    </row>
    <row r="177" spans="1:3" x14ac:dyDescent="0.25">
      <c r="A177" s="496" t="s">
        <v>740</v>
      </c>
      <c r="B177" s="49" t="s">
        <v>38</v>
      </c>
      <c r="C177" s="34">
        <v>787</v>
      </c>
    </row>
    <row r="178" spans="1:3" x14ac:dyDescent="0.25">
      <c r="A178" s="496" t="s">
        <v>741</v>
      </c>
      <c r="B178" s="49" t="s">
        <v>38</v>
      </c>
      <c r="C178" s="34">
        <v>787</v>
      </c>
    </row>
    <row r="179" spans="1:3" x14ac:dyDescent="0.25">
      <c r="A179" s="496" t="s">
        <v>742</v>
      </c>
      <c r="B179" s="49" t="s">
        <v>38</v>
      </c>
      <c r="C179" s="34">
        <v>787</v>
      </c>
    </row>
    <row r="180" spans="1:3" x14ac:dyDescent="0.25">
      <c r="A180" s="496" t="s">
        <v>743</v>
      </c>
      <c r="B180" s="49" t="s">
        <v>38</v>
      </c>
      <c r="C180" s="34">
        <v>787</v>
      </c>
    </row>
    <row r="181" spans="1:3" x14ac:dyDescent="0.25">
      <c r="A181" s="496" t="s">
        <v>744</v>
      </c>
      <c r="B181" s="49" t="s">
        <v>38</v>
      </c>
      <c r="C181" s="34">
        <v>787</v>
      </c>
    </row>
    <row r="182" spans="1:3" x14ac:dyDescent="0.25">
      <c r="A182" s="496" t="s">
        <v>745</v>
      </c>
      <c r="B182" s="49" t="s">
        <v>38</v>
      </c>
      <c r="C182" s="34">
        <v>787</v>
      </c>
    </row>
    <row r="183" spans="1:3" x14ac:dyDescent="0.25">
      <c r="A183" s="496" t="s">
        <v>746</v>
      </c>
      <c r="B183" s="49" t="s">
        <v>38</v>
      </c>
      <c r="C183" s="34">
        <v>787</v>
      </c>
    </row>
    <row r="184" spans="1:3" x14ac:dyDescent="0.25">
      <c r="A184" s="496" t="s">
        <v>747</v>
      </c>
      <c r="B184" s="49" t="s">
        <v>38</v>
      </c>
      <c r="C184" s="34">
        <v>840</v>
      </c>
    </row>
    <row r="185" spans="1:3" x14ac:dyDescent="0.25">
      <c r="A185" s="496" t="s">
        <v>748</v>
      </c>
      <c r="B185" s="49" t="s">
        <v>38</v>
      </c>
      <c r="C185" s="34">
        <v>740</v>
      </c>
    </row>
    <row r="186" spans="1:3" x14ac:dyDescent="0.25">
      <c r="A186" s="496" t="s">
        <v>749</v>
      </c>
      <c r="B186" s="49" t="s">
        <v>38</v>
      </c>
      <c r="C186" s="34">
        <v>740</v>
      </c>
    </row>
    <row r="187" spans="1:3" x14ac:dyDescent="0.25">
      <c r="A187" s="496" t="s">
        <v>750</v>
      </c>
      <c r="B187" s="49" t="s">
        <v>38</v>
      </c>
      <c r="C187" s="34">
        <v>787</v>
      </c>
    </row>
    <row r="188" spans="1:3" x14ac:dyDescent="0.25">
      <c r="A188" s="496" t="s">
        <v>751</v>
      </c>
      <c r="B188" s="49" t="s">
        <v>38</v>
      </c>
      <c r="C188" s="34">
        <v>787</v>
      </c>
    </row>
    <row r="189" spans="1:3" x14ac:dyDescent="0.25">
      <c r="A189" s="496" t="s">
        <v>752</v>
      </c>
      <c r="B189" s="49" t="s">
        <v>38</v>
      </c>
      <c r="C189" s="34">
        <v>787</v>
      </c>
    </row>
    <row r="190" spans="1:3" x14ac:dyDescent="0.25">
      <c r="A190" s="496" t="s">
        <v>753</v>
      </c>
      <c r="B190" s="49" t="s">
        <v>38</v>
      </c>
      <c r="C190" s="34">
        <v>787</v>
      </c>
    </row>
    <row r="191" spans="1:3" x14ac:dyDescent="0.25">
      <c r="A191" s="496" t="s">
        <v>754</v>
      </c>
      <c r="B191" s="49" t="s">
        <v>38</v>
      </c>
      <c r="C191" s="34">
        <v>1260</v>
      </c>
    </row>
    <row r="192" spans="1:3" x14ac:dyDescent="0.25">
      <c r="A192" s="496" t="s">
        <v>755</v>
      </c>
      <c r="B192" s="49" t="s">
        <v>38</v>
      </c>
      <c r="C192" s="34">
        <v>1260</v>
      </c>
    </row>
    <row r="193" spans="1:5" x14ac:dyDescent="0.25">
      <c r="A193" s="496" t="s">
        <v>756</v>
      </c>
      <c r="B193" s="49" t="s">
        <v>38</v>
      </c>
      <c r="C193" s="34">
        <v>766</v>
      </c>
    </row>
    <row r="194" spans="1:5" x14ac:dyDescent="0.25">
      <c r="A194" s="496" t="s">
        <v>757</v>
      </c>
      <c r="B194" s="49" t="s">
        <v>38</v>
      </c>
      <c r="C194" s="34">
        <v>766</v>
      </c>
    </row>
    <row r="195" spans="1:5" x14ac:dyDescent="0.25">
      <c r="A195" s="496" t="s">
        <v>758</v>
      </c>
      <c r="B195" s="49" t="s">
        <v>38</v>
      </c>
      <c r="C195" s="34">
        <v>766</v>
      </c>
    </row>
    <row r="197" spans="1:5" x14ac:dyDescent="0.25">
      <c r="A197" s="33"/>
      <c r="B197" s="497"/>
      <c r="C197" s="491" t="s">
        <v>760</v>
      </c>
      <c r="D197" s="491"/>
      <c r="E197" s="491"/>
    </row>
    <row r="198" spans="1:5" x14ac:dyDescent="0.25">
      <c r="A198" s="50"/>
      <c r="B198" s="50"/>
      <c r="C198" s="51"/>
      <c r="D198" s="52" t="s">
        <v>75</v>
      </c>
      <c r="E198" s="35" t="s">
        <v>76</v>
      </c>
    </row>
    <row r="199" spans="1:5" x14ac:dyDescent="0.25">
      <c r="A199" s="50"/>
      <c r="B199" s="50"/>
      <c r="C199" s="53" t="s">
        <v>77</v>
      </c>
      <c r="D199" s="38">
        <v>0.3</v>
      </c>
      <c r="E199" s="38">
        <v>4</v>
      </c>
    </row>
    <row r="200" spans="1:5" x14ac:dyDescent="0.25">
      <c r="A200" s="50"/>
      <c r="B200" s="50"/>
      <c r="C200" s="37" t="s">
        <v>78</v>
      </c>
      <c r="D200" s="38">
        <v>0.5</v>
      </c>
      <c r="E200" s="38">
        <v>4</v>
      </c>
    </row>
    <row r="201" spans="1:5" x14ac:dyDescent="0.25">
      <c r="A201" s="50"/>
      <c r="B201" s="50"/>
      <c r="C201" s="37" t="s">
        <v>79</v>
      </c>
      <c r="D201" s="38" t="s">
        <v>80</v>
      </c>
      <c r="E201" s="38">
        <v>15</v>
      </c>
    </row>
    <row r="202" spans="1:5" x14ac:dyDescent="0.25">
      <c r="A202" s="492" t="s">
        <v>410</v>
      </c>
      <c r="B202" s="492"/>
      <c r="C202" s="492"/>
      <c r="D202" s="492"/>
      <c r="E202" s="492"/>
    </row>
    <row r="203" spans="1:5" x14ac:dyDescent="0.25">
      <c r="A203" s="492" t="s">
        <v>72</v>
      </c>
      <c r="B203" s="492"/>
      <c r="C203" s="492"/>
      <c r="D203" s="492"/>
      <c r="E203" s="492"/>
    </row>
    <row r="204" spans="1:5" x14ac:dyDescent="0.25">
      <c r="A204" s="492" t="s">
        <v>411</v>
      </c>
      <c r="B204" s="492"/>
      <c r="C204" s="492"/>
      <c r="D204" s="492"/>
      <c r="E204" s="492"/>
    </row>
    <row r="205" spans="1:5" x14ac:dyDescent="0.25">
      <c r="A205" s="492" t="s">
        <v>412</v>
      </c>
      <c r="B205" s="492"/>
      <c r="C205" s="492"/>
      <c r="D205" s="492"/>
      <c r="E205" s="492"/>
    </row>
    <row r="206" spans="1:5" x14ac:dyDescent="0.25">
      <c r="A206" s="492" t="s">
        <v>413</v>
      </c>
      <c r="B206" s="492"/>
      <c r="C206" s="492"/>
      <c r="D206" s="492"/>
      <c r="E206" s="492"/>
    </row>
    <row r="207" spans="1:5" x14ac:dyDescent="0.25">
      <c r="A207" s="492" t="s">
        <v>414</v>
      </c>
      <c r="B207" s="492"/>
      <c r="C207" s="492"/>
      <c r="D207" s="492" t="s">
        <v>415</v>
      </c>
      <c r="E207" s="492"/>
    </row>
    <row r="208" spans="1:5" x14ac:dyDescent="0.25">
      <c r="A208" s="492" t="s">
        <v>416</v>
      </c>
      <c r="B208" s="492"/>
      <c r="C208" s="492"/>
      <c r="D208" s="492" t="s">
        <v>415</v>
      </c>
      <c r="E208" s="492"/>
    </row>
    <row r="209" spans="1:5" x14ac:dyDescent="0.25">
      <c r="A209" s="492" t="s">
        <v>417</v>
      </c>
      <c r="B209" s="492"/>
      <c r="C209" s="492"/>
      <c r="D209" s="492" t="s">
        <v>418</v>
      </c>
      <c r="E209" s="492"/>
    </row>
    <row r="210" spans="1:5" x14ac:dyDescent="0.25">
      <c r="A210" s="492" t="s">
        <v>419</v>
      </c>
      <c r="B210" s="492"/>
      <c r="C210" s="492"/>
      <c r="D210" s="492" t="s">
        <v>420</v>
      </c>
      <c r="E210" s="492"/>
    </row>
    <row r="211" spans="1:5" x14ac:dyDescent="0.25">
      <c r="A211" s="492" t="s">
        <v>421</v>
      </c>
      <c r="B211" s="492"/>
      <c r="C211" s="492"/>
      <c r="D211" s="492"/>
      <c r="E211" s="374"/>
    </row>
    <row r="212" spans="1:5" x14ac:dyDescent="0.25">
      <c r="A212" s="33" t="s">
        <v>422</v>
      </c>
      <c r="B212" s="492"/>
      <c r="C212" s="492"/>
      <c r="D212" s="492"/>
      <c r="E212" s="33"/>
    </row>
    <row r="213" spans="1:5" x14ac:dyDescent="0.25">
      <c r="A213" s="33" t="s">
        <v>423</v>
      </c>
      <c r="B213" s="492"/>
      <c r="C213" s="33"/>
      <c r="D213" s="492"/>
      <c r="E213" s="33"/>
    </row>
    <row r="214" spans="1:5" x14ac:dyDescent="0.25">
      <c r="A214" s="492" t="s">
        <v>428</v>
      </c>
      <c r="B214" s="492"/>
      <c r="C214" s="492"/>
      <c r="D214" s="492"/>
      <c r="E214" s="33"/>
    </row>
    <row r="215" spans="1:5" x14ac:dyDescent="0.25">
      <c r="A215" s="492" t="s">
        <v>429</v>
      </c>
      <c r="B215" s="41"/>
      <c r="C215" s="33"/>
      <c r="D215" s="492"/>
      <c r="E215" s="33"/>
    </row>
    <row r="216" spans="1:5" x14ac:dyDescent="0.25">
      <c r="A216" s="33"/>
      <c r="C216" s="491" t="s">
        <v>73</v>
      </c>
      <c r="D216" s="491"/>
      <c r="E216" s="491"/>
    </row>
    <row r="217" spans="1:5" x14ac:dyDescent="0.25">
      <c r="C217" s="51"/>
      <c r="D217" s="52" t="s">
        <v>75</v>
      </c>
      <c r="E217" s="35" t="s">
        <v>76</v>
      </c>
    </row>
    <row r="218" spans="1:5" x14ac:dyDescent="0.25">
      <c r="C218" s="53" t="s">
        <v>77</v>
      </c>
      <c r="D218" s="38">
        <v>0.3</v>
      </c>
      <c r="E218" s="38">
        <v>4</v>
      </c>
    </row>
    <row r="219" spans="1:5" x14ac:dyDescent="0.25">
      <c r="C219" s="37" t="s">
        <v>78</v>
      </c>
      <c r="D219" s="38">
        <v>0.5</v>
      </c>
      <c r="E219" s="38">
        <v>4</v>
      </c>
    </row>
    <row r="220" spans="1:5" x14ac:dyDescent="0.25">
      <c r="C220" s="37" t="s">
        <v>79</v>
      </c>
      <c r="D220" s="38" t="s">
        <v>80</v>
      </c>
      <c r="E220" s="38">
        <v>15</v>
      </c>
    </row>
    <row r="221" spans="1:5" x14ac:dyDescent="0.25">
      <c r="C221" s="54"/>
    </row>
    <row r="222" spans="1:5" x14ac:dyDescent="0.25">
      <c r="A222" s="375" t="s">
        <v>84</v>
      </c>
      <c r="B222" s="55"/>
      <c r="C222" s="55"/>
      <c r="D222" s="55"/>
      <c r="E222" s="55"/>
    </row>
  </sheetData>
  <mergeCells count="2">
    <mergeCell ref="A1:E1"/>
    <mergeCell ref="A3:E3"/>
  </mergeCells>
  <pageMargins left="0.7" right="0.7" top="0.75" bottom="0.75" header="0.3" footer="0.3"/>
  <pageSetup paperSize="9" scale="98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22"/>
  <sheetViews>
    <sheetView topLeftCell="A109" zoomScaleNormal="100" workbookViewId="0">
      <selection activeCell="J113" sqref="J113"/>
    </sheetView>
  </sheetViews>
  <sheetFormatPr defaultRowHeight="15" x14ac:dyDescent="0.25"/>
  <cols>
    <col min="1" max="1" width="4" customWidth="1"/>
    <col min="2" max="2" width="37.7109375" style="138" customWidth="1"/>
    <col min="16" max="16" width="13.28515625" customWidth="1"/>
  </cols>
  <sheetData>
    <row r="1" spans="1:18" ht="18" customHeight="1" x14ac:dyDescent="0.25">
      <c r="A1" s="518" t="s">
        <v>93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65"/>
      <c r="R1" s="65"/>
    </row>
    <row r="2" spans="1:18" ht="21" x14ac:dyDescent="0.35">
      <c r="Q2" s="506"/>
      <c r="R2" s="506"/>
    </row>
    <row r="3" spans="1:18" ht="16.5" thickBot="1" x14ac:dyDescent="0.3">
      <c r="B3" s="107" t="s">
        <v>409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66"/>
      <c r="Q3" s="66"/>
      <c r="R3" s="66"/>
    </row>
    <row r="4" spans="1:18" ht="15.75" x14ac:dyDescent="0.25">
      <c r="A4" s="521"/>
      <c r="B4" s="523" t="s">
        <v>1</v>
      </c>
      <c r="C4" s="525" t="s">
        <v>2</v>
      </c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  <c r="P4" s="532" t="s">
        <v>295</v>
      </c>
      <c r="Q4" s="533"/>
      <c r="R4" s="70"/>
    </row>
    <row r="5" spans="1:18" ht="26.25" thickBot="1" x14ac:dyDescent="0.3">
      <c r="A5" s="522"/>
      <c r="B5" s="524"/>
      <c r="C5" s="167">
        <v>0.3</v>
      </c>
      <c r="D5" s="133">
        <v>0.4</v>
      </c>
      <c r="E5" s="133">
        <v>0.5</v>
      </c>
      <c r="F5" s="133">
        <v>0.6</v>
      </c>
      <c r="G5" s="133">
        <v>0.7</v>
      </c>
      <c r="H5" s="133">
        <v>0.8</v>
      </c>
      <c r="I5" s="133">
        <v>0.9</v>
      </c>
      <c r="J5" s="133">
        <v>1</v>
      </c>
      <c r="K5" s="133">
        <v>1.1000000000000001</v>
      </c>
      <c r="L5" s="133">
        <v>1.2</v>
      </c>
      <c r="M5" s="133">
        <v>1.3</v>
      </c>
      <c r="N5" s="134">
        <v>1.4</v>
      </c>
      <c r="O5" s="134">
        <v>1.5</v>
      </c>
      <c r="P5" s="378" t="s">
        <v>296</v>
      </c>
      <c r="Q5" s="379" t="s">
        <v>297</v>
      </c>
      <c r="R5" s="69"/>
    </row>
    <row r="6" spans="1:18" ht="32.25" thickBot="1" x14ac:dyDescent="0.3">
      <c r="A6" s="216">
        <v>0</v>
      </c>
      <c r="B6" s="215" t="s">
        <v>136</v>
      </c>
      <c r="C6" s="144">
        <f>J6*0.3</f>
        <v>472.5</v>
      </c>
      <c r="D6" s="144">
        <f>J6*0.4</f>
        <v>630</v>
      </c>
      <c r="E6" s="144">
        <f>J6*0.5</f>
        <v>787.5</v>
      </c>
      <c r="F6" s="144">
        <f>J6*0.6</f>
        <v>945</v>
      </c>
      <c r="G6" s="144">
        <f>J6*0.7</f>
        <v>1102.5</v>
      </c>
      <c r="H6" s="144">
        <f>J6*0.8</f>
        <v>1260</v>
      </c>
      <c r="I6" s="144">
        <f>J6*0.9</f>
        <v>1417.5</v>
      </c>
      <c r="J6" s="503">
        <v>1575</v>
      </c>
      <c r="K6" s="144">
        <f>J6*1.1</f>
        <v>1732.5000000000002</v>
      </c>
      <c r="L6" s="144">
        <f>J6*1.2</f>
        <v>1890</v>
      </c>
      <c r="M6" s="144">
        <f>J6*1.3</f>
        <v>2047.5</v>
      </c>
      <c r="N6" s="145">
        <f>J6*1.4</f>
        <v>2205</v>
      </c>
      <c r="O6" s="145">
        <f>J6*1.5</f>
        <v>2362.5</v>
      </c>
      <c r="P6" s="173">
        <v>180</v>
      </c>
      <c r="Q6" s="146">
        <v>180</v>
      </c>
      <c r="R6" s="11"/>
    </row>
    <row r="7" spans="1:18" ht="15.75" x14ac:dyDescent="0.25">
      <c r="A7" s="529">
        <v>1</v>
      </c>
      <c r="B7" s="217" t="s">
        <v>137</v>
      </c>
      <c r="C7" s="126">
        <f>J7*0.3</f>
        <v>535.5</v>
      </c>
      <c r="D7" s="126">
        <f>J7*0.4</f>
        <v>714</v>
      </c>
      <c r="E7" s="126">
        <f>J7*0.5</f>
        <v>892.5</v>
      </c>
      <c r="F7" s="126">
        <f>J7*0.6</f>
        <v>1071</v>
      </c>
      <c r="G7" s="126">
        <f>J7*0.7</f>
        <v>1249.5</v>
      </c>
      <c r="H7" s="126">
        <f>J7*0.8</f>
        <v>1428</v>
      </c>
      <c r="I7" s="126">
        <f>J7*0.9</f>
        <v>1606.5</v>
      </c>
      <c r="J7" s="126">
        <v>1785</v>
      </c>
      <c r="K7" s="126">
        <f>J7*1.1</f>
        <v>1963.5000000000002</v>
      </c>
      <c r="L7" s="126">
        <f>J7*1.2</f>
        <v>2142</v>
      </c>
      <c r="M7" s="126">
        <f>J7*1.3</f>
        <v>2320.5</v>
      </c>
      <c r="N7" s="127">
        <f>J7*1.4</f>
        <v>2499</v>
      </c>
      <c r="O7" s="127">
        <f>J7*1.5</f>
        <v>2677.5</v>
      </c>
      <c r="P7" s="174">
        <v>180</v>
      </c>
      <c r="Q7" s="147">
        <v>180</v>
      </c>
      <c r="R7" s="11"/>
    </row>
    <row r="8" spans="1:18" ht="15.75" x14ac:dyDescent="0.25">
      <c r="A8" s="530"/>
      <c r="B8" s="218" t="s">
        <v>138</v>
      </c>
      <c r="C8" s="113">
        <f t="shared" ref="C8:C13" si="0">J8*0.3</f>
        <v>535.5</v>
      </c>
      <c r="D8" s="113">
        <f t="shared" ref="D8:D13" si="1">J8*0.4</f>
        <v>714</v>
      </c>
      <c r="E8" s="113">
        <f t="shared" ref="E8:E13" si="2">J8*0.5</f>
        <v>892.5</v>
      </c>
      <c r="F8" s="113">
        <f t="shared" ref="F8:F13" si="3">J8*0.6</f>
        <v>1071</v>
      </c>
      <c r="G8" s="113">
        <f t="shared" ref="G8:G13" si="4">J8*0.7</f>
        <v>1249.5</v>
      </c>
      <c r="H8" s="113">
        <f t="shared" ref="H8:H13" si="5">J8*0.8</f>
        <v>1428</v>
      </c>
      <c r="I8" s="113">
        <f t="shared" ref="I8:I13" si="6">J8*0.9</f>
        <v>1606.5</v>
      </c>
      <c r="J8" s="504">
        <v>1785</v>
      </c>
      <c r="K8" s="113">
        <f t="shared" ref="K8:K13" si="7">J8*1.1</f>
        <v>1963.5000000000002</v>
      </c>
      <c r="L8" s="113">
        <f t="shared" ref="L8:L13" si="8">J8*1.2</f>
        <v>2142</v>
      </c>
      <c r="M8" s="113">
        <f t="shared" ref="M8:M13" si="9">J8*1.3</f>
        <v>2320.5</v>
      </c>
      <c r="N8" s="114">
        <f t="shared" ref="N8:N13" si="10">J8*1.4</f>
        <v>2499</v>
      </c>
      <c r="O8" s="114">
        <f t="shared" ref="O8:O13" si="11">J8*1.5</f>
        <v>2677.5</v>
      </c>
      <c r="P8" s="175">
        <v>180</v>
      </c>
      <c r="Q8" s="129">
        <v>180</v>
      </c>
      <c r="R8" s="11"/>
    </row>
    <row r="9" spans="1:18" ht="15.75" x14ac:dyDescent="0.25">
      <c r="A9" s="530"/>
      <c r="B9" s="218" t="s">
        <v>139</v>
      </c>
      <c r="C9" s="113">
        <f>J9*0.3</f>
        <v>535.5</v>
      </c>
      <c r="D9" s="113">
        <f t="shared" si="1"/>
        <v>714</v>
      </c>
      <c r="E9" s="113">
        <f t="shared" si="2"/>
        <v>892.5</v>
      </c>
      <c r="F9" s="113">
        <f t="shared" si="3"/>
        <v>1071</v>
      </c>
      <c r="G9" s="113">
        <f t="shared" si="4"/>
        <v>1249.5</v>
      </c>
      <c r="H9" s="113">
        <f t="shared" si="5"/>
        <v>1428</v>
      </c>
      <c r="I9" s="113">
        <f t="shared" si="6"/>
        <v>1606.5</v>
      </c>
      <c r="J9" s="504">
        <v>1785</v>
      </c>
      <c r="K9" s="113">
        <f t="shared" si="7"/>
        <v>1963.5000000000002</v>
      </c>
      <c r="L9" s="113">
        <f t="shared" si="8"/>
        <v>2142</v>
      </c>
      <c r="M9" s="113">
        <f t="shared" si="9"/>
        <v>2320.5</v>
      </c>
      <c r="N9" s="114">
        <f t="shared" si="10"/>
        <v>2499</v>
      </c>
      <c r="O9" s="114">
        <f t="shared" si="11"/>
        <v>2677.5</v>
      </c>
      <c r="P9" s="175">
        <v>180</v>
      </c>
      <c r="Q9" s="129">
        <v>180</v>
      </c>
      <c r="R9" s="11"/>
    </row>
    <row r="10" spans="1:18" ht="15.75" x14ac:dyDescent="0.25">
      <c r="A10" s="530"/>
      <c r="B10" s="218" t="s">
        <v>140</v>
      </c>
      <c r="C10" s="113">
        <f t="shared" si="0"/>
        <v>535.5</v>
      </c>
      <c r="D10" s="113">
        <f t="shared" si="1"/>
        <v>714</v>
      </c>
      <c r="E10" s="113">
        <f t="shared" si="2"/>
        <v>892.5</v>
      </c>
      <c r="F10" s="113">
        <f t="shared" si="3"/>
        <v>1071</v>
      </c>
      <c r="G10" s="113">
        <f t="shared" si="4"/>
        <v>1249.5</v>
      </c>
      <c r="H10" s="113">
        <f t="shared" si="5"/>
        <v>1428</v>
      </c>
      <c r="I10" s="113">
        <f t="shared" si="6"/>
        <v>1606.5</v>
      </c>
      <c r="J10" s="504">
        <v>1785</v>
      </c>
      <c r="K10" s="113">
        <f t="shared" si="7"/>
        <v>1963.5000000000002</v>
      </c>
      <c r="L10" s="113">
        <f t="shared" si="8"/>
        <v>2142</v>
      </c>
      <c r="M10" s="113">
        <f t="shared" si="9"/>
        <v>2320.5</v>
      </c>
      <c r="N10" s="114">
        <f t="shared" si="10"/>
        <v>2499</v>
      </c>
      <c r="O10" s="114">
        <f t="shared" si="11"/>
        <v>2677.5</v>
      </c>
      <c r="P10" s="175">
        <v>180</v>
      </c>
      <c r="Q10" s="129">
        <v>180</v>
      </c>
      <c r="R10" s="11"/>
    </row>
    <row r="11" spans="1:18" ht="15.75" x14ac:dyDescent="0.25">
      <c r="A11" s="530"/>
      <c r="B11" s="218" t="s">
        <v>141</v>
      </c>
      <c r="C11" s="113">
        <f t="shared" si="0"/>
        <v>535.5</v>
      </c>
      <c r="D11" s="113">
        <f t="shared" si="1"/>
        <v>714</v>
      </c>
      <c r="E11" s="113">
        <f t="shared" si="2"/>
        <v>892.5</v>
      </c>
      <c r="F11" s="113">
        <f t="shared" si="3"/>
        <v>1071</v>
      </c>
      <c r="G11" s="113">
        <f t="shared" si="4"/>
        <v>1249.5</v>
      </c>
      <c r="H11" s="113">
        <f t="shared" si="5"/>
        <v>1428</v>
      </c>
      <c r="I11" s="113">
        <f t="shared" si="6"/>
        <v>1606.5</v>
      </c>
      <c r="J11" s="504">
        <v>1785</v>
      </c>
      <c r="K11" s="113">
        <f t="shared" si="7"/>
        <v>1963.5000000000002</v>
      </c>
      <c r="L11" s="113">
        <f t="shared" si="8"/>
        <v>2142</v>
      </c>
      <c r="M11" s="113">
        <f t="shared" si="9"/>
        <v>2320.5</v>
      </c>
      <c r="N11" s="114">
        <f t="shared" si="10"/>
        <v>2499</v>
      </c>
      <c r="O11" s="114">
        <f t="shared" si="11"/>
        <v>2677.5</v>
      </c>
      <c r="P11" s="175">
        <v>180</v>
      </c>
      <c r="Q11" s="129">
        <v>180</v>
      </c>
      <c r="R11" s="11"/>
    </row>
    <row r="12" spans="1:18" ht="15.75" x14ac:dyDescent="0.25">
      <c r="A12" s="530"/>
      <c r="B12" s="218" t="s">
        <v>292</v>
      </c>
      <c r="C12" s="113">
        <f t="shared" si="0"/>
        <v>535.5</v>
      </c>
      <c r="D12" s="113">
        <f t="shared" si="1"/>
        <v>714</v>
      </c>
      <c r="E12" s="113">
        <f t="shared" si="2"/>
        <v>892.5</v>
      </c>
      <c r="F12" s="113">
        <f t="shared" si="3"/>
        <v>1071</v>
      </c>
      <c r="G12" s="113">
        <f t="shared" si="4"/>
        <v>1249.5</v>
      </c>
      <c r="H12" s="113">
        <f t="shared" si="5"/>
        <v>1428</v>
      </c>
      <c r="I12" s="113">
        <f t="shared" si="6"/>
        <v>1606.5</v>
      </c>
      <c r="J12" s="504">
        <v>1785</v>
      </c>
      <c r="K12" s="113">
        <f t="shared" si="7"/>
        <v>1963.5000000000002</v>
      </c>
      <c r="L12" s="113">
        <f t="shared" si="8"/>
        <v>2142</v>
      </c>
      <c r="M12" s="113">
        <f t="shared" si="9"/>
        <v>2320.5</v>
      </c>
      <c r="N12" s="114">
        <f t="shared" si="10"/>
        <v>2499</v>
      </c>
      <c r="O12" s="114">
        <f t="shared" si="11"/>
        <v>2677.5</v>
      </c>
      <c r="P12" s="176">
        <v>180</v>
      </c>
      <c r="Q12" s="131">
        <v>180</v>
      </c>
      <c r="R12" s="11"/>
    </row>
    <row r="13" spans="1:18" ht="15.75" x14ac:dyDescent="0.25">
      <c r="A13" s="530"/>
      <c r="B13" s="218" t="s">
        <v>142</v>
      </c>
      <c r="C13" s="113">
        <f t="shared" si="0"/>
        <v>535.5</v>
      </c>
      <c r="D13" s="113">
        <f t="shared" si="1"/>
        <v>714</v>
      </c>
      <c r="E13" s="113">
        <f t="shared" si="2"/>
        <v>892.5</v>
      </c>
      <c r="F13" s="113">
        <f t="shared" si="3"/>
        <v>1071</v>
      </c>
      <c r="G13" s="113">
        <f t="shared" si="4"/>
        <v>1249.5</v>
      </c>
      <c r="H13" s="113">
        <f t="shared" si="5"/>
        <v>1428</v>
      </c>
      <c r="I13" s="113">
        <f t="shared" si="6"/>
        <v>1606.5</v>
      </c>
      <c r="J13" s="504">
        <v>1785</v>
      </c>
      <c r="K13" s="113">
        <f t="shared" si="7"/>
        <v>1963.5000000000002</v>
      </c>
      <c r="L13" s="113">
        <f t="shared" si="8"/>
        <v>2142</v>
      </c>
      <c r="M13" s="113">
        <f t="shared" si="9"/>
        <v>2320.5</v>
      </c>
      <c r="N13" s="114">
        <f t="shared" si="10"/>
        <v>2499</v>
      </c>
      <c r="O13" s="114">
        <f t="shared" si="11"/>
        <v>2677.5</v>
      </c>
      <c r="P13" s="175">
        <v>180</v>
      </c>
      <c r="Q13" s="148">
        <v>180</v>
      </c>
      <c r="R13" s="11"/>
    </row>
    <row r="14" spans="1:18" ht="15.75" x14ac:dyDescent="0.25">
      <c r="A14" s="530"/>
      <c r="B14" s="218" t="s">
        <v>3</v>
      </c>
      <c r="C14" s="113">
        <f>J14*0.3</f>
        <v>535.5</v>
      </c>
      <c r="D14" s="113">
        <f t="shared" ref="D14:D27" si="12">J14*0.4</f>
        <v>714</v>
      </c>
      <c r="E14" s="113">
        <f t="shared" ref="E14:E112" si="13">J14*0.5</f>
        <v>892.5</v>
      </c>
      <c r="F14" s="113">
        <f t="shared" ref="F14:F112" si="14">J14*0.6</f>
        <v>1071</v>
      </c>
      <c r="G14" s="113">
        <f t="shared" ref="G14:G112" si="15">J14*0.7</f>
        <v>1249.5</v>
      </c>
      <c r="H14" s="113">
        <f t="shared" ref="H14:H112" si="16">J14*0.8</f>
        <v>1428</v>
      </c>
      <c r="I14" s="113">
        <f t="shared" ref="I14:I112" si="17">J14*0.9</f>
        <v>1606.5</v>
      </c>
      <c r="J14" s="504">
        <v>1785</v>
      </c>
      <c r="K14" s="113">
        <f t="shared" ref="K14:K112" si="18">J14*1.1</f>
        <v>1963.5000000000002</v>
      </c>
      <c r="L14" s="113">
        <f t="shared" ref="L14:L112" si="19">J14*1.2</f>
        <v>2142</v>
      </c>
      <c r="M14" s="113">
        <f t="shared" ref="M14:M112" si="20">J14*1.3</f>
        <v>2320.5</v>
      </c>
      <c r="N14" s="114">
        <f t="shared" ref="N14:N112" si="21">J14*1.4</f>
        <v>2499</v>
      </c>
      <c r="O14" s="114">
        <f t="shared" ref="O14:O112" si="22">J14*1.5</f>
        <v>2677.5</v>
      </c>
      <c r="P14" s="176">
        <v>180</v>
      </c>
      <c r="Q14" s="131">
        <v>220</v>
      </c>
      <c r="R14" s="11"/>
    </row>
    <row r="15" spans="1:18" ht="16.5" thickBot="1" x14ac:dyDescent="0.3">
      <c r="A15" s="531"/>
      <c r="B15" s="219" t="s">
        <v>4</v>
      </c>
      <c r="C15" s="133">
        <f>J15*0.3</f>
        <v>535.5</v>
      </c>
      <c r="D15" s="133">
        <f t="shared" si="12"/>
        <v>714</v>
      </c>
      <c r="E15" s="133">
        <f t="shared" si="13"/>
        <v>892.5</v>
      </c>
      <c r="F15" s="133">
        <f t="shared" si="14"/>
        <v>1071</v>
      </c>
      <c r="G15" s="133">
        <f t="shared" si="15"/>
        <v>1249.5</v>
      </c>
      <c r="H15" s="133">
        <f t="shared" si="16"/>
        <v>1428</v>
      </c>
      <c r="I15" s="133">
        <f t="shared" si="17"/>
        <v>1606.5</v>
      </c>
      <c r="J15" s="504">
        <v>1785</v>
      </c>
      <c r="K15" s="133">
        <f t="shared" si="18"/>
        <v>1963.5000000000002</v>
      </c>
      <c r="L15" s="133">
        <f t="shared" si="19"/>
        <v>2142</v>
      </c>
      <c r="M15" s="133">
        <f t="shared" si="20"/>
        <v>2320.5</v>
      </c>
      <c r="N15" s="134">
        <f t="shared" si="21"/>
        <v>2499</v>
      </c>
      <c r="O15" s="134">
        <f t="shared" si="22"/>
        <v>2677.5</v>
      </c>
      <c r="P15" s="177">
        <v>200</v>
      </c>
      <c r="Q15" s="149">
        <v>220</v>
      </c>
      <c r="R15" s="11"/>
    </row>
    <row r="16" spans="1:18" ht="16.5" thickBot="1" x14ac:dyDescent="0.3">
      <c r="A16" s="549">
        <v>2</v>
      </c>
      <c r="B16" s="136" t="s">
        <v>143</v>
      </c>
      <c r="C16" s="126">
        <f t="shared" ref="C16:C27" si="23">J16*0.3</f>
        <v>642</v>
      </c>
      <c r="D16" s="126">
        <f t="shared" si="12"/>
        <v>856</v>
      </c>
      <c r="E16" s="126">
        <f t="shared" si="13"/>
        <v>1070</v>
      </c>
      <c r="F16" s="126">
        <f t="shared" si="14"/>
        <v>1284</v>
      </c>
      <c r="G16" s="126">
        <f t="shared" si="15"/>
        <v>1498</v>
      </c>
      <c r="H16" s="126">
        <f t="shared" si="16"/>
        <v>1712</v>
      </c>
      <c r="I16" s="126">
        <f t="shared" si="17"/>
        <v>1926</v>
      </c>
      <c r="J16" s="126">
        <v>2140</v>
      </c>
      <c r="K16" s="126">
        <f t="shared" si="18"/>
        <v>2354</v>
      </c>
      <c r="L16" s="126">
        <f t="shared" si="19"/>
        <v>2568</v>
      </c>
      <c r="M16" s="126">
        <f t="shared" si="20"/>
        <v>2782</v>
      </c>
      <c r="N16" s="127">
        <f t="shared" si="21"/>
        <v>2996</v>
      </c>
      <c r="O16" s="127">
        <f t="shared" si="22"/>
        <v>3210</v>
      </c>
      <c r="P16" s="174">
        <v>180</v>
      </c>
      <c r="Q16" s="147">
        <v>180</v>
      </c>
      <c r="R16" s="11"/>
    </row>
    <row r="17" spans="1:18" ht="16.5" thickBot="1" x14ac:dyDescent="0.3">
      <c r="A17" s="550"/>
      <c r="B17" s="130" t="s">
        <v>144</v>
      </c>
      <c r="C17" s="113">
        <f t="shared" si="23"/>
        <v>642</v>
      </c>
      <c r="D17" s="113">
        <f t="shared" si="12"/>
        <v>856</v>
      </c>
      <c r="E17" s="113">
        <f t="shared" si="13"/>
        <v>1070</v>
      </c>
      <c r="F17" s="113">
        <f t="shared" si="14"/>
        <v>1284</v>
      </c>
      <c r="G17" s="113">
        <f t="shared" si="15"/>
        <v>1498</v>
      </c>
      <c r="H17" s="113">
        <f t="shared" si="16"/>
        <v>1712</v>
      </c>
      <c r="I17" s="113">
        <f t="shared" si="17"/>
        <v>1926</v>
      </c>
      <c r="J17" s="126">
        <v>2140</v>
      </c>
      <c r="K17" s="113">
        <f t="shared" si="18"/>
        <v>2354</v>
      </c>
      <c r="L17" s="113">
        <f t="shared" si="19"/>
        <v>2568</v>
      </c>
      <c r="M17" s="113">
        <f t="shared" si="20"/>
        <v>2782</v>
      </c>
      <c r="N17" s="114">
        <f t="shared" si="21"/>
        <v>2996</v>
      </c>
      <c r="O17" s="114">
        <f t="shared" si="22"/>
        <v>3210</v>
      </c>
      <c r="P17" s="176">
        <v>180</v>
      </c>
      <c r="Q17" s="131">
        <v>180</v>
      </c>
      <c r="R17" s="11"/>
    </row>
    <row r="18" spans="1:18" ht="16.5" thickBot="1" x14ac:dyDescent="0.3">
      <c r="A18" s="550"/>
      <c r="B18" s="130" t="s">
        <v>293</v>
      </c>
      <c r="C18" s="113">
        <f t="shared" si="23"/>
        <v>642</v>
      </c>
      <c r="D18" s="113">
        <f t="shared" si="12"/>
        <v>856</v>
      </c>
      <c r="E18" s="113">
        <f t="shared" si="13"/>
        <v>1070</v>
      </c>
      <c r="F18" s="113">
        <f t="shared" si="14"/>
        <v>1284</v>
      </c>
      <c r="G18" s="113">
        <f t="shared" si="15"/>
        <v>1498</v>
      </c>
      <c r="H18" s="113">
        <f t="shared" si="16"/>
        <v>1712</v>
      </c>
      <c r="I18" s="113">
        <f t="shared" si="17"/>
        <v>1926</v>
      </c>
      <c r="J18" s="126">
        <v>2140</v>
      </c>
      <c r="K18" s="113">
        <f t="shared" si="18"/>
        <v>2354</v>
      </c>
      <c r="L18" s="113">
        <f t="shared" si="19"/>
        <v>2568</v>
      </c>
      <c r="M18" s="113">
        <f t="shared" si="20"/>
        <v>2782</v>
      </c>
      <c r="N18" s="114">
        <f t="shared" si="21"/>
        <v>2996</v>
      </c>
      <c r="O18" s="114">
        <f t="shared" si="22"/>
        <v>3210</v>
      </c>
      <c r="P18" s="176">
        <v>180</v>
      </c>
      <c r="Q18" s="131">
        <v>180</v>
      </c>
      <c r="R18" s="11"/>
    </row>
    <row r="19" spans="1:18" ht="16.5" thickBot="1" x14ac:dyDescent="0.3">
      <c r="A19" s="550"/>
      <c r="B19" s="130" t="s">
        <v>145</v>
      </c>
      <c r="C19" s="113">
        <f t="shared" si="23"/>
        <v>642</v>
      </c>
      <c r="D19" s="113">
        <f t="shared" si="12"/>
        <v>856</v>
      </c>
      <c r="E19" s="113">
        <f t="shared" si="13"/>
        <v>1070</v>
      </c>
      <c r="F19" s="113">
        <f t="shared" si="14"/>
        <v>1284</v>
      </c>
      <c r="G19" s="113">
        <f t="shared" si="15"/>
        <v>1498</v>
      </c>
      <c r="H19" s="113">
        <f t="shared" si="16"/>
        <v>1712</v>
      </c>
      <c r="I19" s="113">
        <f t="shared" si="17"/>
        <v>1926</v>
      </c>
      <c r="J19" s="126">
        <v>2140</v>
      </c>
      <c r="K19" s="113">
        <f t="shared" si="18"/>
        <v>2354</v>
      </c>
      <c r="L19" s="113">
        <f t="shared" si="19"/>
        <v>2568</v>
      </c>
      <c r="M19" s="113">
        <f t="shared" si="20"/>
        <v>2782</v>
      </c>
      <c r="N19" s="114">
        <f t="shared" si="21"/>
        <v>2996</v>
      </c>
      <c r="O19" s="114">
        <f t="shared" si="22"/>
        <v>3210</v>
      </c>
      <c r="P19" s="176">
        <v>180</v>
      </c>
      <c r="Q19" s="131">
        <v>220</v>
      </c>
      <c r="R19" s="11"/>
    </row>
    <row r="20" spans="1:18" ht="16.5" thickBot="1" x14ac:dyDescent="0.3">
      <c r="A20" s="550"/>
      <c r="B20" s="130" t="s">
        <v>146</v>
      </c>
      <c r="C20" s="113">
        <f t="shared" si="23"/>
        <v>642</v>
      </c>
      <c r="D20" s="113">
        <f t="shared" si="12"/>
        <v>856</v>
      </c>
      <c r="E20" s="113">
        <f t="shared" si="13"/>
        <v>1070</v>
      </c>
      <c r="F20" s="113">
        <f t="shared" si="14"/>
        <v>1284</v>
      </c>
      <c r="G20" s="113">
        <f t="shared" si="15"/>
        <v>1498</v>
      </c>
      <c r="H20" s="113">
        <f t="shared" si="16"/>
        <v>1712</v>
      </c>
      <c r="I20" s="113">
        <f t="shared" si="17"/>
        <v>1926</v>
      </c>
      <c r="J20" s="126">
        <v>2140</v>
      </c>
      <c r="K20" s="113">
        <f t="shared" si="18"/>
        <v>2354</v>
      </c>
      <c r="L20" s="113">
        <f t="shared" si="19"/>
        <v>2568</v>
      </c>
      <c r="M20" s="113">
        <f t="shared" si="20"/>
        <v>2782</v>
      </c>
      <c r="N20" s="114">
        <f t="shared" si="21"/>
        <v>2996</v>
      </c>
      <c r="O20" s="114">
        <f t="shared" si="22"/>
        <v>3210</v>
      </c>
      <c r="P20" s="175">
        <v>180</v>
      </c>
      <c r="Q20" s="129">
        <v>180</v>
      </c>
      <c r="R20" s="11"/>
    </row>
    <row r="21" spans="1:18" ht="16.5" thickBot="1" x14ac:dyDescent="0.3">
      <c r="A21" s="550"/>
      <c r="B21" s="130" t="s">
        <v>5</v>
      </c>
      <c r="C21" s="113">
        <f t="shared" si="23"/>
        <v>642</v>
      </c>
      <c r="D21" s="113">
        <f t="shared" si="12"/>
        <v>856</v>
      </c>
      <c r="E21" s="113">
        <f t="shared" si="13"/>
        <v>1070</v>
      </c>
      <c r="F21" s="113">
        <f t="shared" si="14"/>
        <v>1284</v>
      </c>
      <c r="G21" s="113">
        <f t="shared" si="15"/>
        <v>1498</v>
      </c>
      <c r="H21" s="113">
        <f t="shared" si="16"/>
        <v>1712</v>
      </c>
      <c r="I21" s="113">
        <f t="shared" si="17"/>
        <v>1926</v>
      </c>
      <c r="J21" s="126">
        <v>2140</v>
      </c>
      <c r="K21" s="113">
        <f t="shared" si="18"/>
        <v>2354</v>
      </c>
      <c r="L21" s="113">
        <f t="shared" si="19"/>
        <v>2568</v>
      </c>
      <c r="M21" s="113">
        <f t="shared" si="20"/>
        <v>2782</v>
      </c>
      <c r="N21" s="114">
        <f t="shared" si="21"/>
        <v>2996</v>
      </c>
      <c r="O21" s="114">
        <f t="shared" si="22"/>
        <v>3210</v>
      </c>
      <c r="P21" s="176">
        <v>180</v>
      </c>
      <c r="Q21" s="131">
        <v>220</v>
      </c>
      <c r="R21" s="11"/>
    </row>
    <row r="22" spans="1:18" ht="16.5" thickBot="1" x14ac:dyDescent="0.3">
      <c r="A22" s="550"/>
      <c r="B22" s="130" t="s">
        <v>147</v>
      </c>
      <c r="C22" s="113">
        <f t="shared" si="23"/>
        <v>642</v>
      </c>
      <c r="D22" s="113">
        <f t="shared" si="12"/>
        <v>856</v>
      </c>
      <c r="E22" s="113">
        <f t="shared" si="13"/>
        <v>1070</v>
      </c>
      <c r="F22" s="113">
        <f t="shared" si="14"/>
        <v>1284</v>
      </c>
      <c r="G22" s="113">
        <f t="shared" si="15"/>
        <v>1498</v>
      </c>
      <c r="H22" s="113">
        <f t="shared" si="16"/>
        <v>1712</v>
      </c>
      <c r="I22" s="113">
        <f t="shared" si="17"/>
        <v>1926</v>
      </c>
      <c r="J22" s="126">
        <v>2140</v>
      </c>
      <c r="K22" s="113">
        <f t="shared" si="18"/>
        <v>2354</v>
      </c>
      <c r="L22" s="113">
        <f t="shared" si="19"/>
        <v>2568</v>
      </c>
      <c r="M22" s="113">
        <f t="shared" si="20"/>
        <v>2782</v>
      </c>
      <c r="N22" s="114">
        <f t="shared" si="21"/>
        <v>2996</v>
      </c>
      <c r="O22" s="114">
        <f t="shared" si="22"/>
        <v>3210</v>
      </c>
      <c r="P22" s="175">
        <v>178</v>
      </c>
      <c r="Q22" s="129">
        <v>180</v>
      </c>
      <c r="R22" s="11"/>
    </row>
    <row r="23" spans="1:18" ht="16.5" thickBot="1" x14ac:dyDescent="0.3">
      <c r="A23" s="550"/>
      <c r="B23" s="130" t="s">
        <v>148</v>
      </c>
      <c r="C23" s="113">
        <f t="shared" si="23"/>
        <v>642</v>
      </c>
      <c r="D23" s="113">
        <f t="shared" si="12"/>
        <v>856</v>
      </c>
      <c r="E23" s="113">
        <f t="shared" si="13"/>
        <v>1070</v>
      </c>
      <c r="F23" s="113">
        <f t="shared" si="14"/>
        <v>1284</v>
      </c>
      <c r="G23" s="113">
        <f t="shared" si="15"/>
        <v>1498</v>
      </c>
      <c r="H23" s="113">
        <f t="shared" si="16"/>
        <v>1712</v>
      </c>
      <c r="I23" s="113">
        <f t="shared" si="17"/>
        <v>1926</v>
      </c>
      <c r="J23" s="126">
        <v>2140</v>
      </c>
      <c r="K23" s="113">
        <f t="shared" si="18"/>
        <v>2354</v>
      </c>
      <c r="L23" s="113">
        <f t="shared" si="19"/>
        <v>2568</v>
      </c>
      <c r="M23" s="113">
        <f t="shared" si="20"/>
        <v>2782</v>
      </c>
      <c r="N23" s="114">
        <f t="shared" si="21"/>
        <v>2996</v>
      </c>
      <c r="O23" s="114">
        <f t="shared" si="22"/>
        <v>3210</v>
      </c>
      <c r="P23" s="175">
        <v>180</v>
      </c>
      <c r="Q23" s="129">
        <v>180</v>
      </c>
      <c r="R23" s="11"/>
    </row>
    <row r="24" spans="1:18" ht="16.5" thickBot="1" x14ac:dyDescent="0.3">
      <c r="A24" s="550"/>
      <c r="B24" s="130" t="s">
        <v>149</v>
      </c>
      <c r="C24" s="113">
        <f t="shared" si="23"/>
        <v>642</v>
      </c>
      <c r="D24" s="113">
        <f t="shared" si="12"/>
        <v>856</v>
      </c>
      <c r="E24" s="113">
        <f t="shared" si="13"/>
        <v>1070</v>
      </c>
      <c r="F24" s="113">
        <f t="shared" si="14"/>
        <v>1284</v>
      </c>
      <c r="G24" s="113">
        <f t="shared" si="15"/>
        <v>1498</v>
      </c>
      <c r="H24" s="113">
        <f t="shared" si="16"/>
        <v>1712</v>
      </c>
      <c r="I24" s="113">
        <f t="shared" si="17"/>
        <v>1926</v>
      </c>
      <c r="J24" s="126">
        <v>2140</v>
      </c>
      <c r="K24" s="113">
        <f t="shared" si="18"/>
        <v>2354</v>
      </c>
      <c r="L24" s="113">
        <f t="shared" si="19"/>
        <v>2568</v>
      </c>
      <c r="M24" s="113">
        <f t="shared" si="20"/>
        <v>2782</v>
      </c>
      <c r="N24" s="114">
        <f t="shared" si="21"/>
        <v>2996</v>
      </c>
      <c r="O24" s="114">
        <f t="shared" si="22"/>
        <v>3210</v>
      </c>
      <c r="P24" s="175">
        <v>180</v>
      </c>
      <c r="Q24" s="129">
        <v>180</v>
      </c>
      <c r="R24" s="11"/>
    </row>
    <row r="25" spans="1:18" ht="16.5" thickBot="1" x14ac:dyDescent="0.3">
      <c r="A25" s="550"/>
      <c r="B25" s="130" t="s">
        <v>150</v>
      </c>
      <c r="C25" s="113">
        <f t="shared" si="23"/>
        <v>642</v>
      </c>
      <c r="D25" s="113">
        <f t="shared" si="12"/>
        <v>856</v>
      </c>
      <c r="E25" s="113">
        <f t="shared" si="13"/>
        <v>1070</v>
      </c>
      <c r="F25" s="113">
        <f t="shared" si="14"/>
        <v>1284</v>
      </c>
      <c r="G25" s="113">
        <f t="shared" si="15"/>
        <v>1498</v>
      </c>
      <c r="H25" s="113">
        <f t="shared" si="16"/>
        <v>1712</v>
      </c>
      <c r="I25" s="113">
        <f t="shared" si="17"/>
        <v>1926</v>
      </c>
      <c r="J25" s="126">
        <v>2140</v>
      </c>
      <c r="K25" s="113">
        <f t="shared" si="18"/>
        <v>2354</v>
      </c>
      <c r="L25" s="113">
        <f t="shared" si="19"/>
        <v>2568</v>
      </c>
      <c r="M25" s="113">
        <f t="shared" si="20"/>
        <v>2782</v>
      </c>
      <c r="N25" s="114">
        <f t="shared" si="21"/>
        <v>2996</v>
      </c>
      <c r="O25" s="114">
        <f t="shared" si="22"/>
        <v>3210</v>
      </c>
      <c r="P25" s="175">
        <v>180</v>
      </c>
      <c r="Q25" s="129">
        <v>180</v>
      </c>
      <c r="R25" s="11"/>
    </row>
    <row r="26" spans="1:18" ht="16.5" thickBot="1" x14ac:dyDescent="0.3">
      <c r="A26" s="550"/>
      <c r="B26" s="130" t="s">
        <v>151</v>
      </c>
      <c r="C26" s="113">
        <f t="shared" si="23"/>
        <v>642</v>
      </c>
      <c r="D26" s="113">
        <f t="shared" si="12"/>
        <v>856</v>
      </c>
      <c r="E26" s="113">
        <f t="shared" si="13"/>
        <v>1070</v>
      </c>
      <c r="F26" s="113">
        <f t="shared" si="14"/>
        <v>1284</v>
      </c>
      <c r="G26" s="113">
        <f t="shared" si="15"/>
        <v>1498</v>
      </c>
      <c r="H26" s="113">
        <f t="shared" si="16"/>
        <v>1712</v>
      </c>
      <c r="I26" s="113">
        <f t="shared" si="17"/>
        <v>1926</v>
      </c>
      <c r="J26" s="126">
        <v>2140</v>
      </c>
      <c r="K26" s="113">
        <f t="shared" si="18"/>
        <v>2354</v>
      </c>
      <c r="L26" s="113">
        <f t="shared" si="19"/>
        <v>2568</v>
      </c>
      <c r="M26" s="113">
        <f t="shared" si="20"/>
        <v>2782</v>
      </c>
      <c r="N26" s="114">
        <f t="shared" si="21"/>
        <v>2996</v>
      </c>
      <c r="O26" s="114">
        <f t="shared" si="22"/>
        <v>3210</v>
      </c>
      <c r="P26" s="176">
        <v>180</v>
      </c>
      <c r="Q26" s="131">
        <v>180</v>
      </c>
      <c r="R26" s="11"/>
    </row>
    <row r="27" spans="1:18" ht="15.75" x14ac:dyDescent="0.25">
      <c r="A27" s="550"/>
      <c r="B27" s="124" t="s">
        <v>294</v>
      </c>
      <c r="C27" s="113">
        <f t="shared" si="23"/>
        <v>642</v>
      </c>
      <c r="D27" s="113">
        <f t="shared" si="12"/>
        <v>856</v>
      </c>
      <c r="E27" s="113">
        <f t="shared" si="13"/>
        <v>1070</v>
      </c>
      <c r="F27" s="113">
        <f t="shared" si="14"/>
        <v>1284</v>
      </c>
      <c r="G27" s="113">
        <f t="shared" si="15"/>
        <v>1498</v>
      </c>
      <c r="H27" s="113">
        <f t="shared" si="16"/>
        <v>1712</v>
      </c>
      <c r="I27" s="113">
        <f t="shared" si="17"/>
        <v>1926</v>
      </c>
      <c r="J27" s="126">
        <v>2140</v>
      </c>
      <c r="K27" s="113">
        <f t="shared" si="18"/>
        <v>2354</v>
      </c>
      <c r="L27" s="113">
        <f t="shared" si="19"/>
        <v>2568</v>
      </c>
      <c r="M27" s="113">
        <f t="shared" si="20"/>
        <v>2782</v>
      </c>
      <c r="N27" s="114">
        <f t="shared" si="21"/>
        <v>2996</v>
      </c>
      <c r="O27" s="114">
        <f t="shared" si="22"/>
        <v>3210</v>
      </c>
      <c r="P27" s="185">
        <v>180</v>
      </c>
      <c r="Q27" s="122">
        <v>220</v>
      </c>
      <c r="R27" s="11"/>
    </row>
    <row r="28" spans="1:18" ht="15.6" customHeight="1" x14ac:dyDescent="0.25">
      <c r="A28" s="550"/>
      <c r="B28" s="538" t="s">
        <v>299</v>
      </c>
      <c r="C28" s="547">
        <f>J28*0.3</f>
        <v>642</v>
      </c>
      <c r="D28" s="547">
        <f>J28*0.4</f>
        <v>856</v>
      </c>
      <c r="E28" s="547">
        <f t="shared" si="13"/>
        <v>1070</v>
      </c>
      <c r="F28" s="547">
        <f t="shared" si="14"/>
        <v>1284</v>
      </c>
      <c r="G28" s="547">
        <f t="shared" si="15"/>
        <v>1498</v>
      </c>
      <c r="H28" s="547">
        <f t="shared" si="16"/>
        <v>1712</v>
      </c>
      <c r="I28" s="547">
        <f t="shared" si="17"/>
        <v>1926</v>
      </c>
      <c r="J28" s="499">
        <v>2140</v>
      </c>
      <c r="K28" s="547">
        <f t="shared" si="18"/>
        <v>2354</v>
      </c>
      <c r="L28" s="547">
        <f t="shared" si="19"/>
        <v>2568</v>
      </c>
      <c r="M28" s="547">
        <f t="shared" si="20"/>
        <v>2782</v>
      </c>
      <c r="N28" s="547">
        <f t="shared" si="21"/>
        <v>2996</v>
      </c>
      <c r="O28" s="552">
        <f t="shared" si="22"/>
        <v>3210</v>
      </c>
      <c r="P28" s="534">
        <v>180</v>
      </c>
      <c r="Q28" s="536">
        <v>215</v>
      </c>
      <c r="R28" s="11"/>
    </row>
    <row r="29" spans="1:18" ht="143.44999999999999" customHeight="1" x14ac:dyDescent="0.25">
      <c r="A29" s="550"/>
      <c r="B29" s="539"/>
      <c r="C29" s="548"/>
      <c r="D29" s="548"/>
      <c r="E29" s="548"/>
      <c r="F29" s="548"/>
      <c r="G29" s="548"/>
      <c r="H29" s="548"/>
      <c r="I29" s="548"/>
      <c r="J29" s="500">
        <v>180</v>
      </c>
      <c r="K29" s="548"/>
      <c r="L29" s="548"/>
      <c r="M29" s="548"/>
      <c r="N29" s="548"/>
      <c r="O29" s="553"/>
      <c r="P29" s="535"/>
      <c r="Q29" s="537"/>
      <c r="R29" s="11"/>
    </row>
    <row r="30" spans="1:18" ht="31.5" x14ac:dyDescent="0.25">
      <c r="A30" s="550"/>
      <c r="B30" s="125" t="s">
        <v>152</v>
      </c>
      <c r="C30" s="113">
        <f t="shared" ref="C30:C41" si="24">J30*0.3</f>
        <v>525</v>
      </c>
      <c r="D30" s="113">
        <f t="shared" ref="D30:D79" si="25">J30*0.4</f>
        <v>700</v>
      </c>
      <c r="E30" s="113">
        <f t="shared" si="13"/>
        <v>875</v>
      </c>
      <c r="F30" s="113">
        <f t="shared" si="14"/>
        <v>1050</v>
      </c>
      <c r="G30" s="113">
        <f t="shared" si="15"/>
        <v>1225</v>
      </c>
      <c r="H30" s="113">
        <f t="shared" si="16"/>
        <v>1400</v>
      </c>
      <c r="I30" s="113">
        <f t="shared" si="17"/>
        <v>1575</v>
      </c>
      <c r="J30" s="504">
        <v>1750</v>
      </c>
      <c r="K30" s="113">
        <f t="shared" si="18"/>
        <v>1925.0000000000002</v>
      </c>
      <c r="L30" s="115">
        <f t="shared" si="19"/>
        <v>2100</v>
      </c>
      <c r="M30" s="115">
        <f t="shared" si="20"/>
        <v>2275</v>
      </c>
      <c r="N30" s="152">
        <f t="shared" si="21"/>
        <v>2450</v>
      </c>
      <c r="O30" s="152">
        <f t="shared" si="22"/>
        <v>2625</v>
      </c>
      <c r="P30" s="175" t="s">
        <v>298</v>
      </c>
      <c r="Q30" s="129">
        <v>150</v>
      </c>
      <c r="R30" s="11"/>
    </row>
    <row r="31" spans="1:18" ht="32.25" thickBot="1" x14ac:dyDescent="0.3">
      <c r="A31" s="551"/>
      <c r="B31" s="473" t="s">
        <v>153</v>
      </c>
      <c r="C31" s="470">
        <f t="shared" si="24"/>
        <v>525</v>
      </c>
      <c r="D31" s="470">
        <f t="shared" si="25"/>
        <v>700</v>
      </c>
      <c r="E31" s="470">
        <f>J31*0.5</f>
        <v>875</v>
      </c>
      <c r="F31" s="470">
        <f>J31*0.6</f>
        <v>1050</v>
      </c>
      <c r="G31" s="470">
        <f>J31*0.7</f>
        <v>1225</v>
      </c>
      <c r="H31" s="470">
        <f>J31*0.8</f>
        <v>1400</v>
      </c>
      <c r="I31" s="470">
        <v>1170</v>
      </c>
      <c r="J31" s="505">
        <v>1750</v>
      </c>
      <c r="K31" s="133">
        <f>J31*1.1</f>
        <v>1925.0000000000002</v>
      </c>
      <c r="L31" s="133">
        <f>J31*1.2</f>
        <v>2100</v>
      </c>
      <c r="M31" s="133">
        <f>J31*1.3</f>
        <v>2275</v>
      </c>
      <c r="N31" s="134">
        <f>J31*1.4</f>
        <v>2450</v>
      </c>
      <c r="O31" s="134">
        <f>J31*1.5</f>
        <v>2625</v>
      </c>
      <c r="P31" s="178" t="s">
        <v>298</v>
      </c>
      <c r="Q31" s="135">
        <v>150</v>
      </c>
      <c r="R31" s="11"/>
    </row>
    <row r="32" spans="1:18" ht="15.75" x14ac:dyDescent="0.25">
      <c r="A32" s="540">
        <v>3</v>
      </c>
      <c r="B32" s="130" t="s">
        <v>6</v>
      </c>
      <c r="C32" s="477">
        <f t="shared" si="24"/>
        <v>762.3</v>
      </c>
      <c r="D32" s="477">
        <f t="shared" si="25"/>
        <v>1016.4000000000001</v>
      </c>
      <c r="E32" s="477">
        <f t="shared" si="13"/>
        <v>1270.5</v>
      </c>
      <c r="F32" s="477">
        <f t="shared" si="14"/>
        <v>1524.6</v>
      </c>
      <c r="G32" s="477">
        <f t="shared" si="15"/>
        <v>1778.6999999999998</v>
      </c>
      <c r="H32" s="477">
        <f t="shared" si="16"/>
        <v>2032.8000000000002</v>
      </c>
      <c r="I32" s="477">
        <f t="shared" si="17"/>
        <v>2286.9</v>
      </c>
      <c r="J32" s="126">
        <v>2541</v>
      </c>
      <c r="K32" s="126">
        <f t="shared" si="18"/>
        <v>2795.1000000000004</v>
      </c>
      <c r="L32" s="126">
        <f t="shared" si="19"/>
        <v>3049.2</v>
      </c>
      <c r="M32" s="126">
        <f t="shared" si="20"/>
        <v>3303.3</v>
      </c>
      <c r="N32" s="127">
        <f t="shared" si="21"/>
        <v>3557.3999999999996</v>
      </c>
      <c r="O32" s="127">
        <f t="shared" si="22"/>
        <v>3811.5</v>
      </c>
      <c r="P32" s="179">
        <v>180</v>
      </c>
      <c r="Q32" s="128">
        <v>180</v>
      </c>
      <c r="R32" s="11"/>
    </row>
    <row r="33" spans="1:18" ht="31.5" x14ac:dyDescent="0.25">
      <c r="A33" s="541"/>
      <c r="B33" s="130" t="s">
        <v>300</v>
      </c>
      <c r="C33" s="477">
        <f t="shared" si="24"/>
        <v>762.3</v>
      </c>
      <c r="D33" s="477">
        <f t="shared" si="25"/>
        <v>1016.4000000000001</v>
      </c>
      <c r="E33" s="477">
        <f t="shared" si="13"/>
        <v>1270.5</v>
      </c>
      <c r="F33" s="477">
        <f t="shared" si="14"/>
        <v>1524.6</v>
      </c>
      <c r="G33" s="477">
        <f t="shared" si="15"/>
        <v>1778.6999999999998</v>
      </c>
      <c r="H33" s="477">
        <f t="shared" si="16"/>
        <v>2032.8000000000002</v>
      </c>
      <c r="I33" s="477">
        <f t="shared" si="17"/>
        <v>2286.9</v>
      </c>
      <c r="J33" s="504">
        <v>2541</v>
      </c>
      <c r="K33" s="113">
        <f t="shared" si="18"/>
        <v>2795.1000000000004</v>
      </c>
      <c r="L33" s="113">
        <f t="shared" si="19"/>
        <v>3049.2</v>
      </c>
      <c r="M33" s="113">
        <f t="shared" si="20"/>
        <v>3303.3</v>
      </c>
      <c r="N33" s="114">
        <f t="shared" si="21"/>
        <v>3557.3999999999996</v>
      </c>
      <c r="O33" s="114">
        <f t="shared" si="22"/>
        <v>3811.5</v>
      </c>
      <c r="P33" s="180">
        <v>190</v>
      </c>
      <c r="Q33" s="129">
        <v>190</v>
      </c>
      <c r="R33" s="11"/>
    </row>
    <row r="34" spans="1:18" ht="30.75" x14ac:dyDescent="0.25">
      <c r="A34" s="541"/>
      <c r="B34" s="130" t="s">
        <v>301</v>
      </c>
      <c r="C34" s="477">
        <f t="shared" si="24"/>
        <v>762.3</v>
      </c>
      <c r="D34" s="477">
        <f t="shared" si="25"/>
        <v>1016.4000000000001</v>
      </c>
      <c r="E34" s="477">
        <f t="shared" si="13"/>
        <v>1270.5</v>
      </c>
      <c r="F34" s="477">
        <f t="shared" si="14"/>
        <v>1524.6</v>
      </c>
      <c r="G34" s="477">
        <f t="shared" si="15"/>
        <v>1778.6999999999998</v>
      </c>
      <c r="H34" s="477">
        <f t="shared" si="16"/>
        <v>2032.8000000000002</v>
      </c>
      <c r="I34" s="477">
        <f t="shared" si="17"/>
        <v>2286.9</v>
      </c>
      <c r="J34" s="504">
        <v>2541</v>
      </c>
      <c r="K34" s="113">
        <f t="shared" si="18"/>
        <v>2795.1000000000004</v>
      </c>
      <c r="L34" s="113">
        <f t="shared" si="19"/>
        <v>3049.2</v>
      </c>
      <c r="M34" s="113">
        <f t="shared" si="20"/>
        <v>3303.3</v>
      </c>
      <c r="N34" s="114">
        <f t="shared" si="21"/>
        <v>3557.3999999999996</v>
      </c>
      <c r="O34" s="114">
        <f t="shared" si="22"/>
        <v>3811.5</v>
      </c>
      <c r="P34" s="176">
        <v>150</v>
      </c>
      <c r="Q34" s="131" t="s">
        <v>298</v>
      </c>
      <c r="R34" s="11"/>
    </row>
    <row r="35" spans="1:18" ht="15.75" x14ac:dyDescent="0.25">
      <c r="A35" s="541"/>
      <c r="B35" s="130" t="s">
        <v>302</v>
      </c>
      <c r="C35" s="477">
        <f t="shared" si="24"/>
        <v>762.3</v>
      </c>
      <c r="D35" s="477">
        <f t="shared" si="25"/>
        <v>1016.4000000000001</v>
      </c>
      <c r="E35" s="477">
        <f t="shared" si="13"/>
        <v>1270.5</v>
      </c>
      <c r="F35" s="477">
        <f t="shared" si="14"/>
        <v>1524.6</v>
      </c>
      <c r="G35" s="477">
        <f t="shared" si="15"/>
        <v>1778.6999999999998</v>
      </c>
      <c r="H35" s="477">
        <f t="shared" si="16"/>
        <v>2032.8000000000002</v>
      </c>
      <c r="I35" s="477">
        <f t="shared" si="17"/>
        <v>2286.9</v>
      </c>
      <c r="J35" s="504">
        <v>2541</v>
      </c>
      <c r="K35" s="113">
        <f t="shared" si="18"/>
        <v>2795.1000000000004</v>
      </c>
      <c r="L35" s="113">
        <f t="shared" si="19"/>
        <v>3049.2</v>
      </c>
      <c r="M35" s="113">
        <f t="shared" si="20"/>
        <v>3303.3</v>
      </c>
      <c r="N35" s="114">
        <f t="shared" si="21"/>
        <v>3557.3999999999996</v>
      </c>
      <c r="O35" s="114">
        <f t="shared" si="22"/>
        <v>3811.5</v>
      </c>
      <c r="P35" s="176">
        <v>180</v>
      </c>
      <c r="Q35" s="131">
        <v>180</v>
      </c>
      <c r="R35" s="11"/>
    </row>
    <row r="36" spans="1:18" ht="31.5" x14ac:dyDescent="0.25">
      <c r="A36" s="541"/>
      <c r="B36" s="130" t="s">
        <v>305</v>
      </c>
      <c r="C36" s="477">
        <f t="shared" si="24"/>
        <v>621</v>
      </c>
      <c r="D36" s="477">
        <f t="shared" si="25"/>
        <v>828</v>
      </c>
      <c r="E36" s="477">
        <f t="shared" si="13"/>
        <v>1035</v>
      </c>
      <c r="F36" s="477">
        <f t="shared" si="14"/>
        <v>1242</v>
      </c>
      <c r="G36" s="477">
        <f t="shared" si="15"/>
        <v>1449</v>
      </c>
      <c r="H36" s="477">
        <f t="shared" si="16"/>
        <v>1656</v>
      </c>
      <c r="I36" s="477">
        <f t="shared" si="17"/>
        <v>1863</v>
      </c>
      <c r="J36" s="504">
        <v>2070</v>
      </c>
      <c r="K36" s="113">
        <f t="shared" si="18"/>
        <v>2277</v>
      </c>
      <c r="L36" s="113">
        <f t="shared" si="19"/>
        <v>2484</v>
      </c>
      <c r="M36" s="113">
        <f t="shared" si="20"/>
        <v>2691</v>
      </c>
      <c r="N36" s="114">
        <f t="shared" si="21"/>
        <v>2898</v>
      </c>
      <c r="O36" s="114">
        <f t="shared" si="22"/>
        <v>3105</v>
      </c>
      <c r="P36" s="180" t="s">
        <v>298</v>
      </c>
      <c r="Q36" s="129">
        <v>220</v>
      </c>
      <c r="R36" s="11"/>
    </row>
    <row r="37" spans="1:18" ht="31.5" x14ac:dyDescent="0.25">
      <c r="A37" s="541"/>
      <c r="B37" s="130" t="s">
        <v>306</v>
      </c>
      <c r="C37" s="477">
        <f t="shared" si="24"/>
        <v>621</v>
      </c>
      <c r="D37" s="477">
        <f t="shared" si="25"/>
        <v>828</v>
      </c>
      <c r="E37" s="477">
        <f t="shared" si="13"/>
        <v>1035</v>
      </c>
      <c r="F37" s="477">
        <f t="shared" si="14"/>
        <v>1242</v>
      </c>
      <c r="G37" s="477">
        <f t="shared" si="15"/>
        <v>1449</v>
      </c>
      <c r="H37" s="477">
        <f t="shared" si="16"/>
        <v>1656</v>
      </c>
      <c r="I37" s="477">
        <f t="shared" si="17"/>
        <v>1863</v>
      </c>
      <c r="J37" s="504">
        <v>2070</v>
      </c>
      <c r="K37" s="113">
        <f t="shared" si="18"/>
        <v>2277</v>
      </c>
      <c r="L37" s="113">
        <f t="shared" si="19"/>
        <v>2484</v>
      </c>
      <c r="M37" s="113">
        <f t="shared" si="20"/>
        <v>2691</v>
      </c>
      <c r="N37" s="114">
        <f t="shared" si="21"/>
        <v>2898</v>
      </c>
      <c r="O37" s="114">
        <f t="shared" si="22"/>
        <v>3105</v>
      </c>
      <c r="P37" s="180" t="s">
        <v>298</v>
      </c>
      <c r="Q37" s="129">
        <v>220</v>
      </c>
      <c r="R37" s="11"/>
    </row>
    <row r="38" spans="1:18" ht="31.5" x14ac:dyDescent="0.25">
      <c r="A38" s="541"/>
      <c r="B38" s="130" t="s">
        <v>308</v>
      </c>
      <c r="C38" s="477">
        <f t="shared" si="24"/>
        <v>762.3</v>
      </c>
      <c r="D38" s="477">
        <f t="shared" si="25"/>
        <v>1016.4000000000001</v>
      </c>
      <c r="E38" s="477">
        <f t="shared" si="13"/>
        <v>1270.5</v>
      </c>
      <c r="F38" s="477">
        <f t="shared" si="14"/>
        <v>1524.6</v>
      </c>
      <c r="G38" s="477">
        <f t="shared" si="15"/>
        <v>1778.6999999999998</v>
      </c>
      <c r="H38" s="477">
        <f t="shared" si="16"/>
        <v>2032.8000000000002</v>
      </c>
      <c r="I38" s="477">
        <f t="shared" si="17"/>
        <v>2286.9</v>
      </c>
      <c r="J38" s="504">
        <v>2541</v>
      </c>
      <c r="K38" s="113">
        <f t="shared" si="18"/>
        <v>2795.1000000000004</v>
      </c>
      <c r="L38" s="113">
        <f t="shared" si="19"/>
        <v>3049.2</v>
      </c>
      <c r="M38" s="113">
        <f t="shared" si="20"/>
        <v>3303.3</v>
      </c>
      <c r="N38" s="114">
        <f t="shared" si="21"/>
        <v>3557.3999999999996</v>
      </c>
      <c r="O38" s="114">
        <f t="shared" si="22"/>
        <v>3811.5</v>
      </c>
      <c r="P38" s="180">
        <v>190</v>
      </c>
      <c r="Q38" s="129" t="s">
        <v>298</v>
      </c>
      <c r="R38" s="11"/>
    </row>
    <row r="39" spans="1:18" ht="15.75" x14ac:dyDescent="0.25">
      <c r="A39" s="541"/>
      <c r="B39" s="130" t="s">
        <v>303</v>
      </c>
      <c r="C39" s="477">
        <f t="shared" si="24"/>
        <v>762.3</v>
      </c>
      <c r="D39" s="477">
        <f t="shared" si="25"/>
        <v>1016.4000000000001</v>
      </c>
      <c r="E39" s="477">
        <f t="shared" si="13"/>
        <v>1270.5</v>
      </c>
      <c r="F39" s="477">
        <f t="shared" si="14"/>
        <v>1524.6</v>
      </c>
      <c r="G39" s="477">
        <f t="shared" si="15"/>
        <v>1778.6999999999998</v>
      </c>
      <c r="H39" s="477">
        <f t="shared" si="16"/>
        <v>2032.8000000000002</v>
      </c>
      <c r="I39" s="477">
        <f t="shared" si="17"/>
        <v>2286.9</v>
      </c>
      <c r="J39" s="504">
        <v>2541</v>
      </c>
      <c r="K39" s="113">
        <f t="shared" si="18"/>
        <v>2795.1000000000004</v>
      </c>
      <c r="L39" s="113">
        <f t="shared" si="19"/>
        <v>3049.2</v>
      </c>
      <c r="M39" s="113">
        <f t="shared" si="20"/>
        <v>3303.3</v>
      </c>
      <c r="N39" s="114">
        <f t="shared" si="21"/>
        <v>3557.3999999999996</v>
      </c>
      <c r="O39" s="114">
        <f t="shared" si="22"/>
        <v>3811.5</v>
      </c>
      <c r="P39" s="180">
        <v>190</v>
      </c>
      <c r="Q39" s="129">
        <v>220</v>
      </c>
      <c r="R39" s="11"/>
    </row>
    <row r="40" spans="1:18" ht="15.75" x14ac:dyDescent="0.25">
      <c r="A40" s="541"/>
      <c r="B40" s="130" t="s">
        <v>304</v>
      </c>
      <c r="C40" s="477">
        <f t="shared" si="24"/>
        <v>762.3</v>
      </c>
      <c r="D40" s="477">
        <f t="shared" si="25"/>
        <v>1016.4000000000001</v>
      </c>
      <c r="E40" s="477">
        <f t="shared" si="13"/>
        <v>1270.5</v>
      </c>
      <c r="F40" s="477">
        <f t="shared" si="14"/>
        <v>1524.6</v>
      </c>
      <c r="G40" s="477">
        <f t="shared" si="15"/>
        <v>1778.6999999999998</v>
      </c>
      <c r="H40" s="477">
        <f t="shared" si="16"/>
        <v>2032.8000000000002</v>
      </c>
      <c r="I40" s="477">
        <f t="shared" si="17"/>
        <v>2286.9</v>
      </c>
      <c r="J40" s="504">
        <v>2541</v>
      </c>
      <c r="K40" s="113">
        <f t="shared" si="18"/>
        <v>2795.1000000000004</v>
      </c>
      <c r="L40" s="113">
        <f t="shared" si="19"/>
        <v>3049.2</v>
      </c>
      <c r="M40" s="113">
        <f t="shared" si="20"/>
        <v>3303.3</v>
      </c>
      <c r="N40" s="114">
        <f t="shared" si="21"/>
        <v>3557.3999999999996</v>
      </c>
      <c r="O40" s="114">
        <f t="shared" si="22"/>
        <v>3811.5</v>
      </c>
      <c r="P40" s="176">
        <v>170</v>
      </c>
      <c r="Q40" s="131">
        <v>180</v>
      </c>
      <c r="R40" s="11"/>
    </row>
    <row r="41" spans="1:18" ht="31.5" x14ac:dyDescent="0.25">
      <c r="A41" s="541"/>
      <c r="B41" s="130" t="s">
        <v>307</v>
      </c>
      <c r="C41" s="477">
        <f t="shared" si="24"/>
        <v>762.3</v>
      </c>
      <c r="D41" s="477">
        <f t="shared" si="25"/>
        <v>1016.4000000000001</v>
      </c>
      <c r="E41" s="477">
        <f t="shared" si="13"/>
        <v>1270.5</v>
      </c>
      <c r="F41" s="477">
        <f t="shared" si="14"/>
        <v>1524.6</v>
      </c>
      <c r="G41" s="477">
        <f t="shared" si="15"/>
        <v>1778.6999999999998</v>
      </c>
      <c r="H41" s="477">
        <f t="shared" si="16"/>
        <v>2032.8000000000002</v>
      </c>
      <c r="I41" s="477">
        <f t="shared" si="17"/>
        <v>2286.9</v>
      </c>
      <c r="J41" s="504">
        <v>2541</v>
      </c>
      <c r="K41" s="113">
        <f t="shared" si="18"/>
        <v>2795.1000000000004</v>
      </c>
      <c r="L41" s="113">
        <f t="shared" si="19"/>
        <v>3049.2</v>
      </c>
      <c r="M41" s="113">
        <f t="shared" si="20"/>
        <v>3303.3</v>
      </c>
      <c r="N41" s="114">
        <f t="shared" si="21"/>
        <v>3557.3999999999996</v>
      </c>
      <c r="O41" s="114">
        <f t="shared" si="22"/>
        <v>3811.5</v>
      </c>
      <c r="P41" s="180">
        <v>180</v>
      </c>
      <c r="Q41" s="132" t="s">
        <v>298</v>
      </c>
      <c r="R41" s="11"/>
    </row>
    <row r="42" spans="1:18" ht="15.75" x14ac:dyDescent="0.25">
      <c r="A42" s="541"/>
      <c r="B42" s="473" t="s">
        <v>154</v>
      </c>
      <c r="C42" s="470">
        <f>J42*0.3</f>
        <v>762.3</v>
      </c>
      <c r="D42" s="470">
        <f t="shared" si="25"/>
        <v>1016.4000000000001</v>
      </c>
      <c r="E42" s="470">
        <f t="shared" si="13"/>
        <v>1270.5</v>
      </c>
      <c r="F42" s="470">
        <f t="shared" si="14"/>
        <v>1524.6</v>
      </c>
      <c r="G42" s="470">
        <f t="shared" si="15"/>
        <v>1778.6999999999998</v>
      </c>
      <c r="H42" s="470">
        <f t="shared" si="16"/>
        <v>2032.8000000000002</v>
      </c>
      <c r="I42" s="470">
        <f t="shared" si="17"/>
        <v>2286.9</v>
      </c>
      <c r="J42" s="499">
        <v>2541</v>
      </c>
      <c r="K42" s="470">
        <f t="shared" si="18"/>
        <v>2795.1000000000004</v>
      </c>
      <c r="L42" s="470">
        <f t="shared" si="19"/>
        <v>3049.2</v>
      </c>
      <c r="M42" s="470">
        <f t="shared" si="20"/>
        <v>3303.3</v>
      </c>
      <c r="N42" s="472">
        <f t="shared" si="21"/>
        <v>3557.3999999999996</v>
      </c>
      <c r="O42" s="472">
        <f t="shared" si="22"/>
        <v>3811.5</v>
      </c>
      <c r="P42" s="186">
        <v>180</v>
      </c>
      <c r="Q42" s="155">
        <v>180</v>
      </c>
      <c r="R42" s="11"/>
    </row>
    <row r="43" spans="1:18" ht="18.75" customHeight="1" x14ac:dyDescent="0.25">
      <c r="A43" s="541"/>
      <c r="B43" s="480" t="s">
        <v>512</v>
      </c>
      <c r="C43" s="477">
        <f t="shared" ref="C43:C65" si="26">J43*0.3</f>
        <v>762.3</v>
      </c>
      <c r="D43" s="477">
        <f t="shared" ref="D43:D65" si="27">J43*0.4</f>
        <v>1016.4000000000001</v>
      </c>
      <c r="E43" s="477">
        <f t="shared" ref="E43:E65" si="28">J43*0.5</f>
        <v>1270.5</v>
      </c>
      <c r="F43" s="477">
        <f t="shared" ref="F43:F65" si="29">J43*0.6</f>
        <v>1524.6</v>
      </c>
      <c r="G43" s="477">
        <f t="shared" ref="G43:G65" si="30">J43*0.7</f>
        <v>1778.6999999999998</v>
      </c>
      <c r="H43" s="477">
        <f t="shared" ref="H43:H65" si="31">J43*0.8</f>
        <v>2032.8000000000002</v>
      </c>
      <c r="I43" s="477">
        <f t="shared" ref="I43:I65" si="32">J43*0.9</f>
        <v>2286.9</v>
      </c>
      <c r="J43" s="504">
        <v>2541</v>
      </c>
      <c r="K43" s="477">
        <f t="shared" ref="K43:K65" si="33">J43*1.1</f>
        <v>2795.1000000000004</v>
      </c>
      <c r="L43" s="477">
        <f t="shared" ref="L43:L65" si="34">J43*1.2</f>
        <v>3049.2</v>
      </c>
      <c r="M43" s="477">
        <f t="shared" ref="M43:M65" si="35">J43*1.3</f>
        <v>3303.3</v>
      </c>
      <c r="N43" s="477">
        <f t="shared" ref="N43:N65" si="36">J43*1.4</f>
        <v>3557.3999999999996</v>
      </c>
      <c r="O43" s="477">
        <f t="shared" ref="O43:O65" si="37">J43*1.5</f>
        <v>3811.5</v>
      </c>
      <c r="P43" s="481">
        <v>180</v>
      </c>
      <c r="Q43" s="481">
        <v>180</v>
      </c>
      <c r="R43" s="11"/>
    </row>
    <row r="44" spans="1:18" ht="18.75" customHeight="1" x14ac:dyDescent="0.25">
      <c r="A44" s="541"/>
      <c r="B44" s="480" t="s">
        <v>513</v>
      </c>
      <c r="C44" s="477">
        <f t="shared" si="26"/>
        <v>762.3</v>
      </c>
      <c r="D44" s="477">
        <f t="shared" si="27"/>
        <v>1016.4000000000001</v>
      </c>
      <c r="E44" s="477">
        <f t="shared" si="28"/>
        <v>1270.5</v>
      </c>
      <c r="F44" s="477">
        <f t="shared" si="29"/>
        <v>1524.6</v>
      </c>
      <c r="G44" s="477">
        <f t="shared" si="30"/>
        <v>1778.6999999999998</v>
      </c>
      <c r="H44" s="477">
        <f t="shared" si="31"/>
        <v>2032.8000000000002</v>
      </c>
      <c r="I44" s="477">
        <f t="shared" si="32"/>
        <v>2286.9</v>
      </c>
      <c r="J44" s="499">
        <v>2541</v>
      </c>
      <c r="K44" s="477">
        <f t="shared" si="33"/>
        <v>2795.1000000000004</v>
      </c>
      <c r="L44" s="477">
        <f t="shared" si="34"/>
        <v>3049.2</v>
      </c>
      <c r="M44" s="477">
        <f t="shared" si="35"/>
        <v>3303.3</v>
      </c>
      <c r="N44" s="477">
        <f t="shared" si="36"/>
        <v>3557.3999999999996</v>
      </c>
      <c r="O44" s="477">
        <f t="shared" si="37"/>
        <v>3811.5</v>
      </c>
      <c r="P44" s="481">
        <v>180</v>
      </c>
      <c r="Q44" s="481">
        <v>180</v>
      </c>
      <c r="R44" s="11"/>
    </row>
    <row r="45" spans="1:18" ht="18.75" customHeight="1" x14ac:dyDescent="0.25">
      <c r="A45" s="541"/>
      <c r="B45" s="480" t="s">
        <v>514</v>
      </c>
      <c r="C45" s="477">
        <f t="shared" si="26"/>
        <v>762.3</v>
      </c>
      <c r="D45" s="477">
        <f t="shared" si="27"/>
        <v>1016.4000000000001</v>
      </c>
      <c r="E45" s="477">
        <f t="shared" si="28"/>
        <v>1270.5</v>
      </c>
      <c r="F45" s="477">
        <f t="shared" si="29"/>
        <v>1524.6</v>
      </c>
      <c r="G45" s="477">
        <f t="shared" si="30"/>
        <v>1778.6999999999998</v>
      </c>
      <c r="H45" s="477">
        <f t="shared" si="31"/>
        <v>2032.8000000000002</v>
      </c>
      <c r="I45" s="477">
        <f t="shared" si="32"/>
        <v>2286.9</v>
      </c>
      <c r="J45" s="504">
        <v>2541</v>
      </c>
      <c r="K45" s="477">
        <f t="shared" si="33"/>
        <v>2795.1000000000004</v>
      </c>
      <c r="L45" s="477">
        <f t="shared" si="34"/>
        <v>3049.2</v>
      </c>
      <c r="M45" s="477">
        <f t="shared" si="35"/>
        <v>3303.3</v>
      </c>
      <c r="N45" s="477">
        <f t="shared" si="36"/>
        <v>3557.3999999999996</v>
      </c>
      <c r="O45" s="477">
        <f t="shared" si="37"/>
        <v>3811.5</v>
      </c>
      <c r="P45" s="481">
        <v>180</v>
      </c>
      <c r="Q45" s="481">
        <v>180</v>
      </c>
      <c r="R45" s="11"/>
    </row>
    <row r="46" spans="1:18" ht="18.75" customHeight="1" x14ac:dyDescent="0.25">
      <c r="A46" s="541"/>
      <c r="B46" s="480" t="s">
        <v>499</v>
      </c>
      <c r="C46" s="477">
        <f t="shared" si="26"/>
        <v>762.3</v>
      </c>
      <c r="D46" s="477">
        <f t="shared" si="27"/>
        <v>1016.4000000000001</v>
      </c>
      <c r="E46" s="477">
        <f t="shared" si="28"/>
        <v>1270.5</v>
      </c>
      <c r="F46" s="477">
        <f t="shared" si="29"/>
        <v>1524.6</v>
      </c>
      <c r="G46" s="477">
        <f t="shared" si="30"/>
        <v>1778.6999999999998</v>
      </c>
      <c r="H46" s="477">
        <f t="shared" si="31"/>
        <v>2032.8000000000002</v>
      </c>
      <c r="I46" s="477">
        <f t="shared" si="32"/>
        <v>2286.9</v>
      </c>
      <c r="J46" s="499">
        <v>2541</v>
      </c>
      <c r="K46" s="477">
        <f t="shared" si="33"/>
        <v>2795.1000000000004</v>
      </c>
      <c r="L46" s="477">
        <f t="shared" si="34"/>
        <v>3049.2</v>
      </c>
      <c r="M46" s="477">
        <f t="shared" si="35"/>
        <v>3303.3</v>
      </c>
      <c r="N46" s="477">
        <f t="shared" si="36"/>
        <v>3557.3999999999996</v>
      </c>
      <c r="O46" s="477">
        <f t="shared" si="37"/>
        <v>3811.5</v>
      </c>
      <c r="P46" s="481">
        <v>180</v>
      </c>
      <c r="Q46" s="481">
        <v>180</v>
      </c>
      <c r="R46" s="11"/>
    </row>
    <row r="47" spans="1:18" ht="18.75" customHeight="1" x14ac:dyDescent="0.25">
      <c r="A47" s="541"/>
      <c r="B47" s="480" t="s">
        <v>500</v>
      </c>
      <c r="C47" s="477">
        <f t="shared" si="26"/>
        <v>762.3</v>
      </c>
      <c r="D47" s="477">
        <f t="shared" si="27"/>
        <v>1016.4000000000001</v>
      </c>
      <c r="E47" s="477">
        <f t="shared" si="28"/>
        <v>1270.5</v>
      </c>
      <c r="F47" s="477">
        <f t="shared" si="29"/>
        <v>1524.6</v>
      </c>
      <c r="G47" s="477">
        <f t="shared" si="30"/>
        <v>1778.6999999999998</v>
      </c>
      <c r="H47" s="477">
        <f t="shared" si="31"/>
        <v>2032.8000000000002</v>
      </c>
      <c r="I47" s="477">
        <f t="shared" si="32"/>
        <v>2286.9</v>
      </c>
      <c r="J47" s="504">
        <v>2541</v>
      </c>
      <c r="K47" s="477">
        <f t="shared" si="33"/>
        <v>2795.1000000000004</v>
      </c>
      <c r="L47" s="477">
        <f t="shared" si="34"/>
        <v>3049.2</v>
      </c>
      <c r="M47" s="477">
        <f t="shared" si="35"/>
        <v>3303.3</v>
      </c>
      <c r="N47" s="477">
        <f t="shared" si="36"/>
        <v>3557.3999999999996</v>
      </c>
      <c r="O47" s="477">
        <f t="shared" si="37"/>
        <v>3811.5</v>
      </c>
      <c r="P47" s="481">
        <v>180</v>
      </c>
      <c r="Q47" s="481">
        <v>180</v>
      </c>
      <c r="R47" s="11"/>
    </row>
    <row r="48" spans="1:18" ht="18.75" customHeight="1" x14ac:dyDescent="0.25">
      <c r="A48" s="541"/>
      <c r="B48" s="480" t="s">
        <v>501</v>
      </c>
      <c r="C48" s="477">
        <f t="shared" si="26"/>
        <v>762.3</v>
      </c>
      <c r="D48" s="477">
        <f t="shared" si="27"/>
        <v>1016.4000000000001</v>
      </c>
      <c r="E48" s="477">
        <f t="shared" si="28"/>
        <v>1270.5</v>
      </c>
      <c r="F48" s="477">
        <f t="shared" si="29"/>
        <v>1524.6</v>
      </c>
      <c r="G48" s="477">
        <f t="shared" si="30"/>
        <v>1778.6999999999998</v>
      </c>
      <c r="H48" s="477">
        <f t="shared" si="31"/>
        <v>2032.8000000000002</v>
      </c>
      <c r="I48" s="477">
        <f t="shared" si="32"/>
        <v>2286.9</v>
      </c>
      <c r="J48" s="499">
        <v>2541</v>
      </c>
      <c r="K48" s="477">
        <f t="shared" si="33"/>
        <v>2795.1000000000004</v>
      </c>
      <c r="L48" s="477">
        <f t="shared" si="34"/>
        <v>3049.2</v>
      </c>
      <c r="M48" s="477">
        <f t="shared" si="35"/>
        <v>3303.3</v>
      </c>
      <c r="N48" s="477">
        <f t="shared" si="36"/>
        <v>3557.3999999999996</v>
      </c>
      <c r="O48" s="477">
        <f t="shared" si="37"/>
        <v>3811.5</v>
      </c>
      <c r="P48" s="481">
        <v>180</v>
      </c>
      <c r="Q48" s="481">
        <v>180</v>
      </c>
      <c r="R48" s="11"/>
    </row>
    <row r="49" spans="1:18" ht="18.75" customHeight="1" x14ac:dyDescent="0.25">
      <c r="A49" s="541"/>
      <c r="B49" s="480" t="s">
        <v>515</v>
      </c>
      <c r="C49" s="477">
        <f t="shared" si="26"/>
        <v>762.3</v>
      </c>
      <c r="D49" s="477">
        <f t="shared" si="27"/>
        <v>1016.4000000000001</v>
      </c>
      <c r="E49" s="477">
        <f t="shared" si="28"/>
        <v>1270.5</v>
      </c>
      <c r="F49" s="477">
        <f t="shared" si="29"/>
        <v>1524.6</v>
      </c>
      <c r="G49" s="477">
        <f t="shared" si="30"/>
        <v>1778.6999999999998</v>
      </c>
      <c r="H49" s="477">
        <f t="shared" si="31"/>
        <v>2032.8000000000002</v>
      </c>
      <c r="I49" s="477">
        <f t="shared" si="32"/>
        <v>2286.9</v>
      </c>
      <c r="J49" s="504">
        <v>2541</v>
      </c>
      <c r="K49" s="477">
        <f t="shared" si="33"/>
        <v>2795.1000000000004</v>
      </c>
      <c r="L49" s="477">
        <f t="shared" si="34"/>
        <v>3049.2</v>
      </c>
      <c r="M49" s="477">
        <f t="shared" si="35"/>
        <v>3303.3</v>
      </c>
      <c r="N49" s="477">
        <f t="shared" si="36"/>
        <v>3557.3999999999996</v>
      </c>
      <c r="O49" s="477">
        <f t="shared" si="37"/>
        <v>3811.5</v>
      </c>
      <c r="P49" s="481">
        <v>180</v>
      </c>
      <c r="Q49" s="481">
        <v>180</v>
      </c>
      <c r="R49" s="11"/>
    </row>
    <row r="50" spans="1:18" ht="18.75" customHeight="1" x14ac:dyDescent="0.25">
      <c r="A50" s="541"/>
      <c r="B50" s="480" t="s">
        <v>502</v>
      </c>
      <c r="C50" s="477">
        <f t="shared" si="26"/>
        <v>762.3</v>
      </c>
      <c r="D50" s="477">
        <f t="shared" si="27"/>
        <v>1016.4000000000001</v>
      </c>
      <c r="E50" s="477">
        <f t="shared" si="28"/>
        <v>1270.5</v>
      </c>
      <c r="F50" s="477">
        <f t="shared" si="29"/>
        <v>1524.6</v>
      </c>
      <c r="G50" s="477">
        <f t="shared" si="30"/>
        <v>1778.6999999999998</v>
      </c>
      <c r="H50" s="477">
        <f t="shared" si="31"/>
        <v>2032.8000000000002</v>
      </c>
      <c r="I50" s="477">
        <f t="shared" si="32"/>
        <v>2286.9</v>
      </c>
      <c r="J50" s="499">
        <v>2541</v>
      </c>
      <c r="K50" s="477">
        <f t="shared" si="33"/>
        <v>2795.1000000000004</v>
      </c>
      <c r="L50" s="477">
        <f t="shared" si="34"/>
        <v>3049.2</v>
      </c>
      <c r="M50" s="477">
        <f t="shared" si="35"/>
        <v>3303.3</v>
      </c>
      <c r="N50" s="477">
        <f t="shared" si="36"/>
        <v>3557.3999999999996</v>
      </c>
      <c r="O50" s="477">
        <f t="shared" si="37"/>
        <v>3811.5</v>
      </c>
      <c r="P50" s="481">
        <v>180</v>
      </c>
      <c r="Q50" s="481">
        <v>180</v>
      </c>
      <c r="R50" s="11"/>
    </row>
    <row r="51" spans="1:18" ht="18.75" customHeight="1" x14ac:dyDescent="0.25">
      <c r="A51" s="541"/>
      <c r="B51" s="480" t="s">
        <v>503</v>
      </c>
      <c r="C51" s="477">
        <f t="shared" si="26"/>
        <v>762.3</v>
      </c>
      <c r="D51" s="477">
        <f t="shared" si="27"/>
        <v>1016.4000000000001</v>
      </c>
      <c r="E51" s="477">
        <f t="shared" si="28"/>
        <v>1270.5</v>
      </c>
      <c r="F51" s="477">
        <f t="shared" si="29"/>
        <v>1524.6</v>
      </c>
      <c r="G51" s="477">
        <f t="shared" si="30"/>
        <v>1778.6999999999998</v>
      </c>
      <c r="H51" s="477">
        <f t="shared" si="31"/>
        <v>2032.8000000000002</v>
      </c>
      <c r="I51" s="477">
        <f t="shared" si="32"/>
        <v>2286.9</v>
      </c>
      <c r="J51" s="504">
        <v>2541</v>
      </c>
      <c r="K51" s="477">
        <f t="shared" si="33"/>
        <v>2795.1000000000004</v>
      </c>
      <c r="L51" s="477">
        <f t="shared" si="34"/>
        <v>3049.2</v>
      </c>
      <c r="M51" s="477">
        <f t="shared" si="35"/>
        <v>3303.3</v>
      </c>
      <c r="N51" s="477">
        <f t="shared" si="36"/>
        <v>3557.3999999999996</v>
      </c>
      <c r="O51" s="477">
        <f t="shared" si="37"/>
        <v>3811.5</v>
      </c>
      <c r="P51" s="481">
        <v>180</v>
      </c>
      <c r="Q51" s="481">
        <v>180</v>
      </c>
      <c r="R51" s="11"/>
    </row>
    <row r="52" spans="1:18" ht="18.75" customHeight="1" x14ac:dyDescent="0.25">
      <c r="A52" s="541"/>
      <c r="B52" s="480" t="s">
        <v>516</v>
      </c>
      <c r="C52" s="477">
        <f t="shared" si="26"/>
        <v>762.3</v>
      </c>
      <c r="D52" s="477">
        <f t="shared" si="27"/>
        <v>1016.4000000000001</v>
      </c>
      <c r="E52" s="477">
        <f t="shared" si="28"/>
        <v>1270.5</v>
      </c>
      <c r="F52" s="477">
        <f t="shared" si="29"/>
        <v>1524.6</v>
      </c>
      <c r="G52" s="477">
        <f t="shared" si="30"/>
        <v>1778.6999999999998</v>
      </c>
      <c r="H52" s="477">
        <f t="shared" si="31"/>
        <v>2032.8000000000002</v>
      </c>
      <c r="I52" s="477">
        <f t="shared" si="32"/>
        <v>2286.9</v>
      </c>
      <c r="J52" s="499">
        <v>2541</v>
      </c>
      <c r="K52" s="477">
        <f t="shared" si="33"/>
        <v>2795.1000000000004</v>
      </c>
      <c r="L52" s="477">
        <f t="shared" si="34"/>
        <v>3049.2</v>
      </c>
      <c r="M52" s="477">
        <f t="shared" si="35"/>
        <v>3303.3</v>
      </c>
      <c r="N52" s="477">
        <f t="shared" si="36"/>
        <v>3557.3999999999996</v>
      </c>
      <c r="O52" s="477">
        <f t="shared" si="37"/>
        <v>3811.5</v>
      </c>
      <c r="P52" s="481">
        <v>180</v>
      </c>
      <c r="Q52" s="481">
        <v>180</v>
      </c>
      <c r="R52" s="11"/>
    </row>
    <row r="53" spans="1:18" ht="18.75" customHeight="1" x14ac:dyDescent="0.25">
      <c r="A53" s="541"/>
      <c r="B53" s="480" t="s">
        <v>517</v>
      </c>
      <c r="C53" s="477">
        <f t="shared" si="26"/>
        <v>762.3</v>
      </c>
      <c r="D53" s="477">
        <f t="shared" si="27"/>
        <v>1016.4000000000001</v>
      </c>
      <c r="E53" s="477">
        <f t="shared" si="28"/>
        <v>1270.5</v>
      </c>
      <c r="F53" s="477">
        <f t="shared" si="29"/>
        <v>1524.6</v>
      </c>
      <c r="G53" s="477">
        <f t="shared" si="30"/>
        <v>1778.6999999999998</v>
      </c>
      <c r="H53" s="477">
        <f t="shared" si="31"/>
        <v>2032.8000000000002</v>
      </c>
      <c r="I53" s="477">
        <f t="shared" si="32"/>
        <v>2286.9</v>
      </c>
      <c r="J53" s="504">
        <v>2541</v>
      </c>
      <c r="K53" s="477">
        <f t="shared" si="33"/>
        <v>2795.1000000000004</v>
      </c>
      <c r="L53" s="477">
        <f t="shared" si="34"/>
        <v>3049.2</v>
      </c>
      <c r="M53" s="477">
        <f t="shared" si="35"/>
        <v>3303.3</v>
      </c>
      <c r="N53" s="477">
        <f t="shared" si="36"/>
        <v>3557.3999999999996</v>
      </c>
      <c r="O53" s="477">
        <f t="shared" si="37"/>
        <v>3811.5</v>
      </c>
      <c r="P53" s="481">
        <v>180</v>
      </c>
      <c r="Q53" s="481">
        <v>180</v>
      </c>
      <c r="R53" s="11"/>
    </row>
    <row r="54" spans="1:18" ht="18.75" customHeight="1" x14ac:dyDescent="0.25">
      <c r="A54" s="541"/>
      <c r="B54" s="480" t="s">
        <v>504</v>
      </c>
      <c r="C54" s="477">
        <f t="shared" si="26"/>
        <v>762.3</v>
      </c>
      <c r="D54" s="477">
        <f t="shared" si="27"/>
        <v>1016.4000000000001</v>
      </c>
      <c r="E54" s="477">
        <f t="shared" si="28"/>
        <v>1270.5</v>
      </c>
      <c r="F54" s="477">
        <f t="shared" si="29"/>
        <v>1524.6</v>
      </c>
      <c r="G54" s="477">
        <f t="shared" si="30"/>
        <v>1778.6999999999998</v>
      </c>
      <c r="H54" s="477">
        <f t="shared" si="31"/>
        <v>2032.8000000000002</v>
      </c>
      <c r="I54" s="477">
        <f t="shared" si="32"/>
        <v>2286.9</v>
      </c>
      <c r="J54" s="499">
        <v>2541</v>
      </c>
      <c r="K54" s="477">
        <f t="shared" si="33"/>
        <v>2795.1000000000004</v>
      </c>
      <c r="L54" s="477">
        <f t="shared" si="34"/>
        <v>3049.2</v>
      </c>
      <c r="M54" s="477">
        <f t="shared" si="35"/>
        <v>3303.3</v>
      </c>
      <c r="N54" s="477">
        <f t="shared" si="36"/>
        <v>3557.3999999999996</v>
      </c>
      <c r="O54" s="477">
        <f t="shared" si="37"/>
        <v>3811.5</v>
      </c>
      <c r="P54" s="481">
        <v>180</v>
      </c>
      <c r="Q54" s="481">
        <v>180</v>
      </c>
      <c r="R54" s="11"/>
    </row>
    <row r="55" spans="1:18" ht="18.75" customHeight="1" x14ac:dyDescent="0.25">
      <c r="A55" s="541"/>
      <c r="B55" s="480" t="s">
        <v>505</v>
      </c>
      <c r="C55" s="477">
        <f t="shared" si="26"/>
        <v>762.3</v>
      </c>
      <c r="D55" s="477">
        <f t="shared" si="27"/>
        <v>1016.4000000000001</v>
      </c>
      <c r="E55" s="477">
        <f t="shared" si="28"/>
        <v>1270.5</v>
      </c>
      <c r="F55" s="477">
        <f t="shared" si="29"/>
        <v>1524.6</v>
      </c>
      <c r="G55" s="477">
        <f t="shared" si="30"/>
        <v>1778.6999999999998</v>
      </c>
      <c r="H55" s="477">
        <f t="shared" si="31"/>
        <v>2032.8000000000002</v>
      </c>
      <c r="I55" s="477">
        <f t="shared" si="32"/>
        <v>2286.9</v>
      </c>
      <c r="J55" s="504">
        <v>2541</v>
      </c>
      <c r="K55" s="477">
        <f t="shared" si="33"/>
        <v>2795.1000000000004</v>
      </c>
      <c r="L55" s="477">
        <f t="shared" si="34"/>
        <v>3049.2</v>
      </c>
      <c r="M55" s="477">
        <f t="shared" si="35"/>
        <v>3303.3</v>
      </c>
      <c r="N55" s="477">
        <f t="shared" si="36"/>
        <v>3557.3999999999996</v>
      </c>
      <c r="O55" s="477">
        <f t="shared" si="37"/>
        <v>3811.5</v>
      </c>
      <c r="P55" s="481">
        <v>180</v>
      </c>
      <c r="Q55" s="481">
        <v>180</v>
      </c>
      <c r="R55" s="11"/>
    </row>
    <row r="56" spans="1:18" ht="18.75" customHeight="1" x14ac:dyDescent="0.25">
      <c r="A56" s="541"/>
      <c r="B56" s="480" t="s">
        <v>506</v>
      </c>
      <c r="C56" s="477">
        <f t="shared" si="26"/>
        <v>762.3</v>
      </c>
      <c r="D56" s="477">
        <f t="shared" si="27"/>
        <v>1016.4000000000001</v>
      </c>
      <c r="E56" s="477">
        <f t="shared" si="28"/>
        <v>1270.5</v>
      </c>
      <c r="F56" s="477">
        <f t="shared" si="29"/>
        <v>1524.6</v>
      </c>
      <c r="G56" s="477">
        <f t="shared" si="30"/>
        <v>1778.6999999999998</v>
      </c>
      <c r="H56" s="477">
        <f t="shared" si="31"/>
        <v>2032.8000000000002</v>
      </c>
      <c r="I56" s="477">
        <f t="shared" si="32"/>
        <v>2286.9</v>
      </c>
      <c r="J56" s="499">
        <v>2541</v>
      </c>
      <c r="K56" s="477">
        <f t="shared" si="33"/>
        <v>2795.1000000000004</v>
      </c>
      <c r="L56" s="477">
        <f t="shared" si="34"/>
        <v>3049.2</v>
      </c>
      <c r="M56" s="477">
        <f t="shared" si="35"/>
        <v>3303.3</v>
      </c>
      <c r="N56" s="477">
        <f t="shared" si="36"/>
        <v>3557.3999999999996</v>
      </c>
      <c r="O56" s="477">
        <f t="shared" si="37"/>
        <v>3811.5</v>
      </c>
      <c r="P56" s="481">
        <v>180</v>
      </c>
      <c r="Q56" s="481">
        <v>180</v>
      </c>
      <c r="R56" s="11"/>
    </row>
    <row r="57" spans="1:18" ht="18.75" customHeight="1" x14ac:dyDescent="0.25">
      <c r="A57" s="541"/>
      <c r="B57" s="480" t="s">
        <v>507</v>
      </c>
      <c r="C57" s="477">
        <f t="shared" si="26"/>
        <v>762.3</v>
      </c>
      <c r="D57" s="477">
        <f t="shared" si="27"/>
        <v>1016.4000000000001</v>
      </c>
      <c r="E57" s="477">
        <f t="shared" si="28"/>
        <v>1270.5</v>
      </c>
      <c r="F57" s="477">
        <f t="shared" si="29"/>
        <v>1524.6</v>
      </c>
      <c r="G57" s="477">
        <f t="shared" si="30"/>
        <v>1778.6999999999998</v>
      </c>
      <c r="H57" s="477">
        <f t="shared" si="31"/>
        <v>2032.8000000000002</v>
      </c>
      <c r="I57" s="477">
        <f t="shared" si="32"/>
        <v>2286.9</v>
      </c>
      <c r="J57" s="504">
        <v>2541</v>
      </c>
      <c r="K57" s="477">
        <f t="shared" si="33"/>
        <v>2795.1000000000004</v>
      </c>
      <c r="L57" s="477">
        <f t="shared" si="34"/>
        <v>3049.2</v>
      </c>
      <c r="M57" s="477">
        <f t="shared" si="35"/>
        <v>3303.3</v>
      </c>
      <c r="N57" s="477">
        <f t="shared" si="36"/>
        <v>3557.3999999999996</v>
      </c>
      <c r="O57" s="477">
        <f t="shared" si="37"/>
        <v>3811.5</v>
      </c>
      <c r="P57" s="481">
        <v>180</v>
      </c>
      <c r="Q57" s="481">
        <v>180</v>
      </c>
      <c r="R57" s="11"/>
    </row>
    <row r="58" spans="1:18" ht="18.75" customHeight="1" x14ac:dyDescent="0.25">
      <c r="A58" s="541"/>
      <c r="B58" s="480" t="s">
        <v>508</v>
      </c>
      <c r="C58" s="477">
        <f t="shared" si="26"/>
        <v>762.3</v>
      </c>
      <c r="D58" s="477">
        <f t="shared" si="27"/>
        <v>1016.4000000000001</v>
      </c>
      <c r="E58" s="477">
        <f t="shared" si="28"/>
        <v>1270.5</v>
      </c>
      <c r="F58" s="477">
        <f t="shared" si="29"/>
        <v>1524.6</v>
      </c>
      <c r="G58" s="477">
        <f t="shared" si="30"/>
        <v>1778.6999999999998</v>
      </c>
      <c r="H58" s="477">
        <f t="shared" si="31"/>
        <v>2032.8000000000002</v>
      </c>
      <c r="I58" s="477">
        <f t="shared" si="32"/>
        <v>2286.9</v>
      </c>
      <c r="J58" s="499">
        <v>2541</v>
      </c>
      <c r="K58" s="477">
        <f t="shared" si="33"/>
        <v>2795.1000000000004</v>
      </c>
      <c r="L58" s="477">
        <f t="shared" si="34"/>
        <v>3049.2</v>
      </c>
      <c r="M58" s="477">
        <f t="shared" si="35"/>
        <v>3303.3</v>
      </c>
      <c r="N58" s="477">
        <f t="shared" si="36"/>
        <v>3557.3999999999996</v>
      </c>
      <c r="O58" s="477">
        <f t="shared" si="37"/>
        <v>3811.5</v>
      </c>
      <c r="P58" s="481">
        <v>180</v>
      </c>
      <c r="Q58" s="481">
        <v>180</v>
      </c>
      <c r="R58" s="11"/>
    </row>
    <row r="59" spans="1:18" ht="18.75" customHeight="1" x14ac:dyDescent="0.25">
      <c r="A59" s="541"/>
      <c r="B59" s="480" t="s">
        <v>509</v>
      </c>
      <c r="C59" s="477">
        <f t="shared" si="26"/>
        <v>762.3</v>
      </c>
      <c r="D59" s="477">
        <f t="shared" si="27"/>
        <v>1016.4000000000001</v>
      </c>
      <c r="E59" s="477">
        <f t="shared" si="28"/>
        <v>1270.5</v>
      </c>
      <c r="F59" s="477">
        <f t="shared" si="29"/>
        <v>1524.6</v>
      </c>
      <c r="G59" s="477">
        <f t="shared" si="30"/>
        <v>1778.6999999999998</v>
      </c>
      <c r="H59" s="477">
        <f t="shared" si="31"/>
        <v>2032.8000000000002</v>
      </c>
      <c r="I59" s="477">
        <f t="shared" si="32"/>
        <v>2286.9</v>
      </c>
      <c r="J59" s="504">
        <v>2541</v>
      </c>
      <c r="K59" s="477">
        <f t="shared" si="33"/>
        <v>2795.1000000000004</v>
      </c>
      <c r="L59" s="477">
        <f t="shared" si="34"/>
        <v>3049.2</v>
      </c>
      <c r="M59" s="477">
        <f t="shared" si="35"/>
        <v>3303.3</v>
      </c>
      <c r="N59" s="477">
        <f t="shared" si="36"/>
        <v>3557.3999999999996</v>
      </c>
      <c r="O59" s="477">
        <f t="shared" si="37"/>
        <v>3811.5</v>
      </c>
      <c r="P59" s="481">
        <v>180</v>
      </c>
      <c r="Q59" s="481">
        <v>180</v>
      </c>
      <c r="R59" s="11"/>
    </row>
    <row r="60" spans="1:18" ht="18.75" customHeight="1" x14ac:dyDescent="0.25">
      <c r="A60" s="541"/>
      <c r="B60" s="480" t="s">
        <v>518</v>
      </c>
      <c r="C60" s="477">
        <f t="shared" si="26"/>
        <v>762.3</v>
      </c>
      <c r="D60" s="477">
        <f t="shared" si="27"/>
        <v>1016.4000000000001</v>
      </c>
      <c r="E60" s="477">
        <f t="shared" si="28"/>
        <v>1270.5</v>
      </c>
      <c r="F60" s="477">
        <f t="shared" si="29"/>
        <v>1524.6</v>
      </c>
      <c r="G60" s="477">
        <f t="shared" si="30"/>
        <v>1778.6999999999998</v>
      </c>
      <c r="H60" s="477">
        <f t="shared" si="31"/>
        <v>2032.8000000000002</v>
      </c>
      <c r="I60" s="477">
        <f t="shared" si="32"/>
        <v>2286.9</v>
      </c>
      <c r="J60" s="499">
        <v>2541</v>
      </c>
      <c r="K60" s="477">
        <f t="shared" si="33"/>
        <v>2795.1000000000004</v>
      </c>
      <c r="L60" s="477">
        <f t="shared" si="34"/>
        <v>3049.2</v>
      </c>
      <c r="M60" s="477">
        <f t="shared" si="35"/>
        <v>3303.3</v>
      </c>
      <c r="N60" s="477">
        <f t="shared" si="36"/>
        <v>3557.3999999999996</v>
      </c>
      <c r="O60" s="477">
        <f t="shared" si="37"/>
        <v>3811.5</v>
      </c>
      <c r="P60" s="481">
        <v>180</v>
      </c>
      <c r="Q60" s="481">
        <v>180</v>
      </c>
      <c r="R60" s="11"/>
    </row>
    <row r="61" spans="1:18" ht="18.75" customHeight="1" x14ac:dyDescent="0.25">
      <c r="A61" s="541"/>
      <c r="B61" s="480" t="s">
        <v>519</v>
      </c>
      <c r="C61" s="477">
        <f t="shared" si="26"/>
        <v>762.3</v>
      </c>
      <c r="D61" s="477">
        <f t="shared" si="27"/>
        <v>1016.4000000000001</v>
      </c>
      <c r="E61" s="477">
        <f t="shared" si="28"/>
        <v>1270.5</v>
      </c>
      <c r="F61" s="477">
        <f t="shared" si="29"/>
        <v>1524.6</v>
      </c>
      <c r="G61" s="477">
        <f t="shared" si="30"/>
        <v>1778.6999999999998</v>
      </c>
      <c r="H61" s="477">
        <f t="shared" si="31"/>
        <v>2032.8000000000002</v>
      </c>
      <c r="I61" s="477">
        <f t="shared" si="32"/>
        <v>2286.9</v>
      </c>
      <c r="J61" s="504">
        <v>2541</v>
      </c>
      <c r="K61" s="477">
        <f t="shared" si="33"/>
        <v>2795.1000000000004</v>
      </c>
      <c r="L61" s="477">
        <f t="shared" si="34"/>
        <v>3049.2</v>
      </c>
      <c r="M61" s="477">
        <f t="shared" si="35"/>
        <v>3303.3</v>
      </c>
      <c r="N61" s="477">
        <f t="shared" si="36"/>
        <v>3557.3999999999996</v>
      </c>
      <c r="O61" s="477">
        <f t="shared" si="37"/>
        <v>3811.5</v>
      </c>
      <c r="P61" s="481">
        <v>180</v>
      </c>
      <c r="Q61" s="481">
        <v>180</v>
      </c>
      <c r="R61" s="11"/>
    </row>
    <row r="62" spans="1:18" ht="18.75" customHeight="1" x14ac:dyDescent="0.25">
      <c r="A62" s="541"/>
      <c r="B62" s="480" t="s">
        <v>520</v>
      </c>
      <c r="C62" s="477">
        <f t="shared" si="26"/>
        <v>762.3</v>
      </c>
      <c r="D62" s="477">
        <f t="shared" si="27"/>
        <v>1016.4000000000001</v>
      </c>
      <c r="E62" s="477">
        <f t="shared" si="28"/>
        <v>1270.5</v>
      </c>
      <c r="F62" s="477">
        <f t="shared" si="29"/>
        <v>1524.6</v>
      </c>
      <c r="G62" s="477">
        <f t="shared" si="30"/>
        <v>1778.6999999999998</v>
      </c>
      <c r="H62" s="477">
        <f t="shared" si="31"/>
        <v>2032.8000000000002</v>
      </c>
      <c r="I62" s="477">
        <f t="shared" si="32"/>
        <v>2286.9</v>
      </c>
      <c r="J62" s="499">
        <v>2541</v>
      </c>
      <c r="K62" s="477">
        <f t="shared" si="33"/>
        <v>2795.1000000000004</v>
      </c>
      <c r="L62" s="477">
        <f t="shared" si="34"/>
        <v>3049.2</v>
      </c>
      <c r="M62" s="477">
        <f t="shared" si="35"/>
        <v>3303.3</v>
      </c>
      <c r="N62" s="477">
        <f t="shared" si="36"/>
        <v>3557.3999999999996</v>
      </c>
      <c r="O62" s="477">
        <f t="shared" si="37"/>
        <v>3811.5</v>
      </c>
      <c r="P62" s="481">
        <v>180</v>
      </c>
      <c r="Q62" s="481">
        <v>180</v>
      </c>
      <c r="R62" s="11"/>
    </row>
    <row r="63" spans="1:18" ht="18.75" customHeight="1" x14ac:dyDescent="0.25">
      <c r="A63" s="541"/>
      <c r="B63" s="480" t="s">
        <v>521</v>
      </c>
      <c r="C63" s="477">
        <f t="shared" si="26"/>
        <v>762.3</v>
      </c>
      <c r="D63" s="477">
        <f t="shared" si="27"/>
        <v>1016.4000000000001</v>
      </c>
      <c r="E63" s="477">
        <f t="shared" si="28"/>
        <v>1270.5</v>
      </c>
      <c r="F63" s="477">
        <f t="shared" si="29"/>
        <v>1524.6</v>
      </c>
      <c r="G63" s="477">
        <f t="shared" si="30"/>
        <v>1778.6999999999998</v>
      </c>
      <c r="H63" s="477">
        <f t="shared" si="31"/>
        <v>2032.8000000000002</v>
      </c>
      <c r="I63" s="477">
        <f t="shared" si="32"/>
        <v>2286.9</v>
      </c>
      <c r="J63" s="504">
        <v>2541</v>
      </c>
      <c r="K63" s="477">
        <f t="shared" si="33"/>
        <v>2795.1000000000004</v>
      </c>
      <c r="L63" s="477">
        <f t="shared" si="34"/>
        <v>3049.2</v>
      </c>
      <c r="M63" s="477">
        <f t="shared" si="35"/>
        <v>3303.3</v>
      </c>
      <c r="N63" s="477">
        <f t="shared" si="36"/>
        <v>3557.3999999999996</v>
      </c>
      <c r="O63" s="477">
        <f t="shared" si="37"/>
        <v>3811.5</v>
      </c>
      <c r="P63" s="481">
        <v>180</v>
      </c>
      <c r="Q63" s="481">
        <v>180</v>
      </c>
      <c r="R63" s="11"/>
    </row>
    <row r="64" spans="1:18" ht="18.75" customHeight="1" x14ac:dyDescent="0.25">
      <c r="A64" s="541"/>
      <c r="B64" s="480" t="s">
        <v>510</v>
      </c>
      <c r="C64" s="477">
        <f t="shared" si="26"/>
        <v>762.3</v>
      </c>
      <c r="D64" s="477">
        <f t="shared" si="27"/>
        <v>1016.4000000000001</v>
      </c>
      <c r="E64" s="477">
        <f t="shared" si="28"/>
        <v>1270.5</v>
      </c>
      <c r="F64" s="477">
        <f t="shared" si="29"/>
        <v>1524.6</v>
      </c>
      <c r="G64" s="477">
        <f t="shared" si="30"/>
        <v>1778.6999999999998</v>
      </c>
      <c r="H64" s="477">
        <f t="shared" si="31"/>
        <v>2032.8000000000002</v>
      </c>
      <c r="I64" s="477">
        <f t="shared" si="32"/>
        <v>2286.9</v>
      </c>
      <c r="J64" s="499">
        <v>2541</v>
      </c>
      <c r="K64" s="477">
        <f t="shared" si="33"/>
        <v>2795.1000000000004</v>
      </c>
      <c r="L64" s="477">
        <f t="shared" si="34"/>
        <v>3049.2</v>
      </c>
      <c r="M64" s="477">
        <f t="shared" si="35"/>
        <v>3303.3</v>
      </c>
      <c r="N64" s="477">
        <f t="shared" si="36"/>
        <v>3557.3999999999996</v>
      </c>
      <c r="O64" s="477">
        <f t="shared" si="37"/>
        <v>3811.5</v>
      </c>
      <c r="P64" s="481">
        <v>180</v>
      </c>
      <c r="Q64" s="481">
        <v>180</v>
      </c>
      <c r="R64" s="11"/>
    </row>
    <row r="65" spans="1:18" ht="18.75" customHeight="1" x14ac:dyDescent="0.25">
      <c r="A65" s="541"/>
      <c r="B65" s="480" t="s">
        <v>511</v>
      </c>
      <c r="C65" s="477">
        <f t="shared" si="26"/>
        <v>762.3</v>
      </c>
      <c r="D65" s="477">
        <f t="shared" si="27"/>
        <v>1016.4000000000001</v>
      </c>
      <c r="E65" s="477">
        <f t="shared" si="28"/>
        <v>1270.5</v>
      </c>
      <c r="F65" s="477">
        <f t="shared" si="29"/>
        <v>1524.6</v>
      </c>
      <c r="G65" s="477">
        <f t="shared" si="30"/>
        <v>1778.6999999999998</v>
      </c>
      <c r="H65" s="477">
        <f t="shared" si="31"/>
        <v>2032.8000000000002</v>
      </c>
      <c r="I65" s="477">
        <f t="shared" si="32"/>
        <v>2286.9</v>
      </c>
      <c r="J65" s="504">
        <v>2541</v>
      </c>
      <c r="K65" s="477">
        <f t="shared" si="33"/>
        <v>2795.1000000000004</v>
      </c>
      <c r="L65" s="477">
        <f t="shared" si="34"/>
        <v>3049.2</v>
      </c>
      <c r="M65" s="477">
        <f t="shared" si="35"/>
        <v>3303.3</v>
      </c>
      <c r="N65" s="477">
        <f t="shared" si="36"/>
        <v>3557.3999999999996</v>
      </c>
      <c r="O65" s="477">
        <f t="shared" si="37"/>
        <v>3811.5</v>
      </c>
      <c r="P65" s="481">
        <v>180</v>
      </c>
      <c r="Q65" s="481">
        <v>180</v>
      </c>
      <c r="R65" s="11"/>
    </row>
    <row r="66" spans="1:18" ht="16.5" thickBot="1" x14ac:dyDescent="0.3">
      <c r="A66" s="542"/>
      <c r="B66" s="130"/>
      <c r="C66" s="477"/>
      <c r="D66" s="477"/>
      <c r="E66" s="477"/>
      <c r="F66" s="477"/>
      <c r="G66" s="477"/>
      <c r="H66" s="477"/>
      <c r="I66" s="477"/>
      <c r="J66" s="504">
        <v>180</v>
      </c>
      <c r="K66" s="477"/>
      <c r="L66" s="477"/>
      <c r="M66" s="477"/>
      <c r="N66" s="477"/>
      <c r="O66" s="477"/>
      <c r="P66" s="481"/>
      <c r="Q66" s="481"/>
      <c r="R66" s="11"/>
    </row>
    <row r="67" spans="1:18" ht="15.75" x14ac:dyDescent="0.25">
      <c r="A67" s="557">
        <v>4</v>
      </c>
      <c r="B67" s="474" t="s">
        <v>155</v>
      </c>
      <c r="C67" s="471">
        <f t="shared" ref="C67:C79" si="38">J67*0.3</f>
        <v>811.5</v>
      </c>
      <c r="D67" s="471">
        <f t="shared" si="25"/>
        <v>1082</v>
      </c>
      <c r="E67" s="471">
        <f t="shared" si="13"/>
        <v>1352.5</v>
      </c>
      <c r="F67" s="471">
        <f t="shared" si="14"/>
        <v>1623</v>
      </c>
      <c r="G67" s="471">
        <f t="shared" si="15"/>
        <v>1893.4999999999998</v>
      </c>
      <c r="H67" s="471">
        <f t="shared" si="16"/>
        <v>2164</v>
      </c>
      <c r="I67" s="471">
        <f>J67*0.9</f>
        <v>2434.5</v>
      </c>
      <c r="J67" s="500">
        <v>2705</v>
      </c>
      <c r="K67" s="471">
        <f t="shared" si="18"/>
        <v>2975.5000000000005</v>
      </c>
      <c r="L67" s="471">
        <f t="shared" si="19"/>
        <v>3246</v>
      </c>
      <c r="M67" s="471">
        <f t="shared" si="20"/>
        <v>3516.5</v>
      </c>
      <c r="N67" s="471">
        <f t="shared" si="21"/>
        <v>3786.9999999999995</v>
      </c>
      <c r="O67" s="471">
        <f t="shared" si="22"/>
        <v>4057.5</v>
      </c>
      <c r="P67" s="482">
        <v>180</v>
      </c>
      <c r="Q67" s="156">
        <v>180</v>
      </c>
      <c r="R67" s="11"/>
    </row>
    <row r="68" spans="1:18" ht="15.75" x14ac:dyDescent="0.25">
      <c r="A68" s="558"/>
      <c r="B68" s="21" t="s">
        <v>309</v>
      </c>
      <c r="C68" s="113">
        <f t="shared" si="38"/>
        <v>811.5</v>
      </c>
      <c r="D68" s="113">
        <f t="shared" si="25"/>
        <v>1082</v>
      </c>
      <c r="E68" s="113">
        <f t="shared" si="13"/>
        <v>1352.5</v>
      </c>
      <c r="F68" s="113">
        <f t="shared" si="14"/>
        <v>1623</v>
      </c>
      <c r="G68" s="113">
        <f t="shared" si="15"/>
        <v>1893.4999999999998</v>
      </c>
      <c r="H68" s="113">
        <f t="shared" si="16"/>
        <v>2164</v>
      </c>
      <c r="I68" s="113">
        <f>J68*0.9</f>
        <v>2434.5</v>
      </c>
      <c r="J68" s="504">
        <v>2705</v>
      </c>
      <c r="K68" s="113">
        <f t="shared" si="18"/>
        <v>2975.5000000000005</v>
      </c>
      <c r="L68" s="113">
        <f t="shared" si="19"/>
        <v>3246</v>
      </c>
      <c r="M68" s="113">
        <f t="shared" si="20"/>
        <v>3516.5</v>
      </c>
      <c r="N68" s="114">
        <f t="shared" si="21"/>
        <v>3786.9999999999995</v>
      </c>
      <c r="O68" s="114">
        <f t="shared" si="22"/>
        <v>4057.5</v>
      </c>
      <c r="P68" s="175">
        <v>180</v>
      </c>
      <c r="Q68" s="148">
        <v>220</v>
      </c>
      <c r="R68" s="11"/>
    </row>
    <row r="69" spans="1:18" ht="15.75" x14ac:dyDescent="0.25">
      <c r="A69" s="558"/>
      <c r="B69" s="130" t="s">
        <v>310</v>
      </c>
      <c r="C69" s="113">
        <f t="shared" si="38"/>
        <v>811.5</v>
      </c>
      <c r="D69" s="113">
        <f t="shared" si="25"/>
        <v>1082</v>
      </c>
      <c r="E69" s="113">
        <f t="shared" si="13"/>
        <v>1352.5</v>
      </c>
      <c r="F69" s="113">
        <f t="shared" si="14"/>
        <v>1623</v>
      </c>
      <c r="G69" s="113">
        <f t="shared" si="15"/>
        <v>1893.4999999999998</v>
      </c>
      <c r="H69" s="113">
        <f t="shared" si="16"/>
        <v>2164</v>
      </c>
      <c r="I69" s="113">
        <f>J69*0.9</f>
        <v>2434.5</v>
      </c>
      <c r="J69" s="504">
        <v>2705</v>
      </c>
      <c r="K69" s="113">
        <f t="shared" si="18"/>
        <v>2975.5000000000005</v>
      </c>
      <c r="L69" s="113">
        <f t="shared" si="19"/>
        <v>3246</v>
      </c>
      <c r="M69" s="113">
        <f t="shared" si="20"/>
        <v>3516.5</v>
      </c>
      <c r="N69" s="114">
        <f t="shared" si="21"/>
        <v>3786.9999999999995</v>
      </c>
      <c r="O69" s="114">
        <f t="shared" si="22"/>
        <v>4057.5</v>
      </c>
      <c r="P69" s="175">
        <v>180</v>
      </c>
      <c r="Q69" s="129">
        <v>180</v>
      </c>
      <c r="R69" s="11"/>
    </row>
    <row r="70" spans="1:18" ht="15.75" x14ac:dyDescent="0.25">
      <c r="A70" s="558"/>
      <c r="B70" s="21" t="s">
        <v>311</v>
      </c>
      <c r="C70" s="113">
        <f t="shared" si="38"/>
        <v>811.5</v>
      </c>
      <c r="D70" s="113">
        <f t="shared" si="25"/>
        <v>1082</v>
      </c>
      <c r="E70" s="113">
        <f t="shared" si="13"/>
        <v>1352.5</v>
      </c>
      <c r="F70" s="113">
        <f t="shared" si="14"/>
        <v>1623</v>
      </c>
      <c r="G70" s="113">
        <f t="shared" si="15"/>
        <v>1893.4999999999998</v>
      </c>
      <c r="H70" s="113">
        <f t="shared" si="16"/>
        <v>2164</v>
      </c>
      <c r="I70" s="113">
        <f>J70*0.9</f>
        <v>2434.5</v>
      </c>
      <c r="J70" s="504">
        <v>2705</v>
      </c>
      <c r="K70" s="113">
        <f t="shared" si="18"/>
        <v>2975.5000000000005</v>
      </c>
      <c r="L70" s="113">
        <f t="shared" si="19"/>
        <v>3246</v>
      </c>
      <c r="M70" s="113">
        <f t="shared" si="20"/>
        <v>3516.5</v>
      </c>
      <c r="N70" s="114">
        <f t="shared" si="21"/>
        <v>3786.9999999999995</v>
      </c>
      <c r="O70" s="114">
        <f t="shared" si="22"/>
        <v>4057.5</v>
      </c>
      <c r="P70" s="175">
        <v>180</v>
      </c>
      <c r="Q70" s="148">
        <v>220</v>
      </c>
      <c r="R70" s="11"/>
    </row>
    <row r="71" spans="1:18" ht="15.75" x14ac:dyDescent="0.25">
      <c r="A71" s="558"/>
      <c r="B71" s="130" t="s">
        <v>156</v>
      </c>
      <c r="C71" s="113">
        <f t="shared" si="38"/>
        <v>811.5</v>
      </c>
      <c r="D71" s="113">
        <f t="shared" si="25"/>
        <v>1082</v>
      </c>
      <c r="E71" s="113">
        <f t="shared" si="13"/>
        <v>1352.5</v>
      </c>
      <c r="F71" s="113">
        <f t="shared" si="14"/>
        <v>1623</v>
      </c>
      <c r="G71" s="113">
        <f t="shared" si="15"/>
        <v>1893.4999999999998</v>
      </c>
      <c r="H71" s="113">
        <f t="shared" si="16"/>
        <v>2164</v>
      </c>
      <c r="I71" s="113">
        <f>J71*0.9</f>
        <v>2434.5</v>
      </c>
      <c r="J71" s="504">
        <v>2705</v>
      </c>
      <c r="K71" s="113">
        <f t="shared" si="18"/>
        <v>2975.5000000000005</v>
      </c>
      <c r="L71" s="113">
        <f t="shared" si="19"/>
        <v>3246</v>
      </c>
      <c r="M71" s="113">
        <f t="shared" si="20"/>
        <v>3516.5</v>
      </c>
      <c r="N71" s="114">
        <f t="shared" si="21"/>
        <v>3786.9999999999995</v>
      </c>
      <c r="O71" s="114">
        <f t="shared" si="22"/>
        <v>4057.5</v>
      </c>
      <c r="P71" s="175">
        <v>180</v>
      </c>
      <c r="Q71" s="129">
        <v>180</v>
      </c>
      <c r="R71" s="11"/>
    </row>
    <row r="72" spans="1:18" ht="15.75" x14ac:dyDescent="0.25">
      <c r="A72" s="558"/>
      <c r="B72" s="21" t="s">
        <v>312</v>
      </c>
      <c r="C72" s="113">
        <f t="shared" si="38"/>
        <v>811.5</v>
      </c>
      <c r="D72" s="113">
        <f t="shared" si="25"/>
        <v>1082</v>
      </c>
      <c r="E72" s="113">
        <f t="shared" si="13"/>
        <v>1352.5</v>
      </c>
      <c r="F72" s="113">
        <f t="shared" si="14"/>
        <v>1623</v>
      </c>
      <c r="G72" s="113">
        <f t="shared" si="15"/>
        <v>1893.4999999999998</v>
      </c>
      <c r="H72" s="113">
        <f t="shared" si="16"/>
        <v>2164</v>
      </c>
      <c r="I72" s="113">
        <f t="shared" si="17"/>
        <v>2434.5</v>
      </c>
      <c r="J72" s="504">
        <v>2705</v>
      </c>
      <c r="K72" s="113">
        <f t="shared" si="18"/>
        <v>2975.5000000000005</v>
      </c>
      <c r="L72" s="113">
        <f t="shared" si="19"/>
        <v>3246</v>
      </c>
      <c r="M72" s="113">
        <f t="shared" si="20"/>
        <v>3516.5</v>
      </c>
      <c r="N72" s="114">
        <f t="shared" si="21"/>
        <v>3786.9999999999995</v>
      </c>
      <c r="O72" s="114">
        <f t="shared" si="22"/>
        <v>4057.5</v>
      </c>
      <c r="P72" s="175">
        <v>180</v>
      </c>
      <c r="Q72" s="148">
        <v>215</v>
      </c>
      <c r="R72" s="11"/>
    </row>
    <row r="73" spans="1:18" ht="15.75" x14ac:dyDescent="0.25">
      <c r="A73" s="558"/>
      <c r="B73" s="130" t="s">
        <v>157</v>
      </c>
      <c r="C73" s="113">
        <f t="shared" si="38"/>
        <v>811.5</v>
      </c>
      <c r="D73" s="113">
        <f t="shared" si="25"/>
        <v>1082</v>
      </c>
      <c r="E73" s="113">
        <f t="shared" si="13"/>
        <v>1352.5</v>
      </c>
      <c r="F73" s="113">
        <f t="shared" si="14"/>
        <v>1623</v>
      </c>
      <c r="G73" s="113">
        <f t="shared" si="15"/>
        <v>1893.4999999999998</v>
      </c>
      <c r="H73" s="113">
        <f t="shared" si="16"/>
        <v>2164</v>
      </c>
      <c r="I73" s="113">
        <f t="shared" si="17"/>
        <v>2434.5</v>
      </c>
      <c r="J73" s="504">
        <v>2705</v>
      </c>
      <c r="K73" s="113">
        <f t="shared" si="18"/>
        <v>2975.5000000000005</v>
      </c>
      <c r="L73" s="113">
        <f t="shared" si="19"/>
        <v>3246</v>
      </c>
      <c r="M73" s="113">
        <f t="shared" si="20"/>
        <v>3516.5</v>
      </c>
      <c r="N73" s="114">
        <f t="shared" si="21"/>
        <v>3786.9999999999995</v>
      </c>
      <c r="O73" s="114">
        <f t="shared" si="22"/>
        <v>4057.5</v>
      </c>
      <c r="P73" s="175">
        <v>180</v>
      </c>
      <c r="Q73" s="129">
        <v>180</v>
      </c>
      <c r="R73" s="11"/>
    </row>
    <row r="74" spans="1:18" ht="15.75" x14ac:dyDescent="0.25">
      <c r="A74" s="558"/>
      <c r="B74" s="130" t="s">
        <v>313</v>
      </c>
      <c r="C74" s="113">
        <f t="shared" si="38"/>
        <v>811.5</v>
      </c>
      <c r="D74" s="113">
        <f t="shared" si="25"/>
        <v>1082</v>
      </c>
      <c r="E74" s="113">
        <f t="shared" si="13"/>
        <v>1352.5</v>
      </c>
      <c r="F74" s="113">
        <f t="shared" si="14"/>
        <v>1623</v>
      </c>
      <c r="G74" s="113">
        <f t="shared" si="15"/>
        <v>1893.4999999999998</v>
      </c>
      <c r="H74" s="113">
        <f t="shared" si="16"/>
        <v>2164</v>
      </c>
      <c r="I74" s="113">
        <f t="shared" si="17"/>
        <v>2434.5</v>
      </c>
      <c r="J74" s="504">
        <v>2705</v>
      </c>
      <c r="K74" s="113">
        <f t="shared" si="18"/>
        <v>2975.5000000000005</v>
      </c>
      <c r="L74" s="113">
        <f t="shared" si="19"/>
        <v>3246</v>
      </c>
      <c r="M74" s="113">
        <f t="shared" si="20"/>
        <v>3516.5</v>
      </c>
      <c r="N74" s="114">
        <f t="shared" si="21"/>
        <v>3786.9999999999995</v>
      </c>
      <c r="O74" s="114">
        <f t="shared" si="22"/>
        <v>4057.5</v>
      </c>
      <c r="P74" s="176">
        <v>180</v>
      </c>
      <c r="Q74" s="131">
        <v>220</v>
      </c>
      <c r="R74" s="11"/>
    </row>
    <row r="75" spans="1:18" ht="15.75" x14ac:dyDescent="0.25">
      <c r="A75" s="558"/>
      <c r="B75" s="124" t="s">
        <v>158</v>
      </c>
      <c r="C75" s="113">
        <f t="shared" si="38"/>
        <v>811.5</v>
      </c>
      <c r="D75" s="113">
        <f t="shared" si="25"/>
        <v>1082</v>
      </c>
      <c r="E75" s="113">
        <f t="shared" si="13"/>
        <v>1352.5</v>
      </c>
      <c r="F75" s="113">
        <f t="shared" si="14"/>
        <v>1623</v>
      </c>
      <c r="G75" s="113">
        <f t="shared" si="15"/>
        <v>1893.4999999999998</v>
      </c>
      <c r="H75" s="113">
        <f t="shared" si="16"/>
        <v>2164</v>
      </c>
      <c r="I75" s="113">
        <f t="shared" si="17"/>
        <v>2434.5</v>
      </c>
      <c r="J75" s="504">
        <v>2705</v>
      </c>
      <c r="K75" s="113">
        <f t="shared" si="18"/>
        <v>2975.5000000000005</v>
      </c>
      <c r="L75" s="113">
        <f t="shared" si="19"/>
        <v>3246</v>
      </c>
      <c r="M75" s="113">
        <f t="shared" si="20"/>
        <v>3516.5</v>
      </c>
      <c r="N75" s="114">
        <f t="shared" si="21"/>
        <v>3786.9999999999995</v>
      </c>
      <c r="O75" s="114">
        <f t="shared" si="22"/>
        <v>4057.5</v>
      </c>
      <c r="P75" s="186">
        <v>180</v>
      </c>
      <c r="Q75" s="155">
        <v>180</v>
      </c>
      <c r="R75" s="11"/>
    </row>
    <row r="76" spans="1:18" ht="15.75" x14ac:dyDescent="0.25">
      <c r="A76" s="558"/>
      <c r="B76" s="150" t="s">
        <v>314</v>
      </c>
      <c r="C76" s="113">
        <f t="shared" si="38"/>
        <v>811.5</v>
      </c>
      <c r="D76" s="113">
        <f t="shared" si="25"/>
        <v>1082</v>
      </c>
      <c r="E76" s="113">
        <f t="shared" si="13"/>
        <v>1352.5</v>
      </c>
      <c r="F76" s="113">
        <f t="shared" si="14"/>
        <v>1623</v>
      </c>
      <c r="G76" s="113">
        <f t="shared" si="15"/>
        <v>1893.4999999999998</v>
      </c>
      <c r="H76" s="113">
        <f t="shared" si="16"/>
        <v>2164</v>
      </c>
      <c r="I76" s="113">
        <f t="shared" si="17"/>
        <v>2434.5</v>
      </c>
      <c r="J76" s="504">
        <v>2705</v>
      </c>
      <c r="K76" s="113">
        <f t="shared" si="18"/>
        <v>2975.5000000000005</v>
      </c>
      <c r="L76" s="113">
        <f t="shared" si="19"/>
        <v>3246</v>
      </c>
      <c r="M76" s="113">
        <f t="shared" si="20"/>
        <v>3516.5</v>
      </c>
      <c r="N76" s="114">
        <f t="shared" si="21"/>
        <v>3786.9999999999995</v>
      </c>
      <c r="O76" s="114">
        <f t="shared" si="22"/>
        <v>4057.5</v>
      </c>
      <c r="P76" s="543">
        <v>150</v>
      </c>
      <c r="Q76" s="545">
        <v>185</v>
      </c>
      <c r="R76" s="11"/>
    </row>
    <row r="77" spans="1:18" ht="31.5" x14ac:dyDescent="0.25">
      <c r="A77" s="558"/>
      <c r="B77" s="151" t="s">
        <v>315</v>
      </c>
      <c r="C77" s="113">
        <f t="shared" si="38"/>
        <v>811.5</v>
      </c>
      <c r="D77" s="113">
        <f t="shared" si="25"/>
        <v>1082</v>
      </c>
      <c r="E77" s="113">
        <f t="shared" si="13"/>
        <v>1352.5</v>
      </c>
      <c r="F77" s="113">
        <f t="shared" si="14"/>
        <v>1623</v>
      </c>
      <c r="G77" s="113">
        <f t="shared" si="15"/>
        <v>1893.4999999999998</v>
      </c>
      <c r="H77" s="113">
        <f t="shared" si="16"/>
        <v>2164</v>
      </c>
      <c r="I77" s="113">
        <f t="shared" si="17"/>
        <v>2434.5</v>
      </c>
      <c r="J77" s="504">
        <v>2705</v>
      </c>
      <c r="K77" s="113">
        <f t="shared" si="18"/>
        <v>2975.5000000000005</v>
      </c>
      <c r="L77" s="113">
        <f t="shared" si="19"/>
        <v>3246</v>
      </c>
      <c r="M77" s="113">
        <f t="shared" si="20"/>
        <v>3516.5</v>
      </c>
      <c r="N77" s="114">
        <f t="shared" si="21"/>
        <v>3786.9999999999995</v>
      </c>
      <c r="O77" s="114">
        <f t="shared" si="22"/>
        <v>4057.5</v>
      </c>
      <c r="P77" s="544">
        <v>150</v>
      </c>
      <c r="Q77" s="546">
        <v>150</v>
      </c>
      <c r="R77" s="11"/>
    </row>
    <row r="78" spans="1:18" ht="15.75" x14ac:dyDescent="0.25">
      <c r="A78" s="558"/>
      <c r="B78" s="125" t="s">
        <v>159</v>
      </c>
      <c r="C78" s="113">
        <f t="shared" si="38"/>
        <v>811.5</v>
      </c>
      <c r="D78" s="113">
        <f t="shared" si="25"/>
        <v>1082</v>
      </c>
      <c r="E78" s="113">
        <f t="shared" si="13"/>
        <v>1352.5</v>
      </c>
      <c r="F78" s="113">
        <f t="shared" si="14"/>
        <v>1623</v>
      </c>
      <c r="G78" s="113">
        <f t="shared" si="15"/>
        <v>1893.4999999999998</v>
      </c>
      <c r="H78" s="113">
        <f t="shared" si="16"/>
        <v>2164</v>
      </c>
      <c r="I78" s="113">
        <f t="shared" si="17"/>
        <v>2434.5</v>
      </c>
      <c r="J78" s="504">
        <v>2705</v>
      </c>
      <c r="K78" s="113">
        <f t="shared" si="18"/>
        <v>2975.5000000000005</v>
      </c>
      <c r="L78" s="113">
        <f t="shared" si="19"/>
        <v>3246</v>
      </c>
      <c r="M78" s="113">
        <f t="shared" si="20"/>
        <v>3516.5</v>
      </c>
      <c r="N78" s="114">
        <f t="shared" si="21"/>
        <v>3786.9999999999995</v>
      </c>
      <c r="O78" s="114">
        <f t="shared" si="22"/>
        <v>4057.5</v>
      </c>
      <c r="P78" s="187">
        <v>180</v>
      </c>
      <c r="Q78" s="156">
        <v>180</v>
      </c>
      <c r="R78" s="11"/>
    </row>
    <row r="79" spans="1:18" ht="16.5" thickBot="1" x14ac:dyDescent="0.3">
      <c r="A79" s="559"/>
      <c r="B79" s="137" t="s">
        <v>316</v>
      </c>
      <c r="C79" s="380">
        <f t="shared" si="38"/>
        <v>811.5</v>
      </c>
      <c r="D79" s="380">
        <f t="shared" si="25"/>
        <v>1082</v>
      </c>
      <c r="E79" s="380">
        <f t="shared" si="13"/>
        <v>1352.5</v>
      </c>
      <c r="F79" s="380">
        <f t="shared" si="14"/>
        <v>1623</v>
      </c>
      <c r="G79" s="380">
        <f t="shared" si="15"/>
        <v>1893.4999999999998</v>
      </c>
      <c r="H79" s="380">
        <f t="shared" si="16"/>
        <v>2164</v>
      </c>
      <c r="I79" s="380">
        <f t="shared" si="17"/>
        <v>2434.5</v>
      </c>
      <c r="J79" s="504">
        <v>2705</v>
      </c>
      <c r="K79" s="380">
        <f t="shared" si="18"/>
        <v>2975.5000000000005</v>
      </c>
      <c r="L79" s="380">
        <f t="shared" si="19"/>
        <v>3246</v>
      </c>
      <c r="M79" s="380">
        <f t="shared" si="20"/>
        <v>3516.5</v>
      </c>
      <c r="N79" s="380">
        <f t="shared" si="21"/>
        <v>3786.9999999999995</v>
      </c>
      <c r="O79" s="380">
        <f t="shared" si="22"/>
        <v>4057.5</v>
      </c>
      <c r="P79" s="381">
        <v>150</v>
      </c>
      <c r="Q79" s="157">
        <v>150</v>
      </c>
      <c r="R79" s="11"/>
    </row>
    <row r="80" spans="1:18" ht="16.5" thickBot="1" x14ac:dyDescent="0.3">
      <c r="A80" s="560"/>
      <c r="B80" s="560"/>
      <c r="C80" s="560"/>
      <c r="D80" s="560"/>
      <c r="E80" s="560"/>
      <c r="F80" s="560"/>
      <c r="G80" s="560"/>
      <c r="H80" s="560"/>
      <c r="I80" s="560"/>
      <c r="J80" s="560"/>
      <c r="K80" s="560"/>
      <c r="L80" s="560"/>
      <c r="M80" s="560"/>
      <c r="N80" s="560"/>
      <c r="O80" s="560"/>
      <c r="P80" s="560"/>
      <c r="Q80" s="560"/>
      <c r="R80" s="11"/>
    </row>
    <row r="81" spans="1:18" ht="15.75" x14ac:dyDescent="0.25">
      <c r="A81" s="220"/>
      <c r="B81" s="519" t="s">
        <v>1</v>
      </c>
      <c r="C81" s="527" t="s">
        <v>2</v>
      </c>
      <c r="D81" s="526"/>
      <c r="E81" s="526"/>
      <c r="F81" s="526"/>
      <c r="G81" s="526"/>
      <c r="H81" s="526"/>
      <c r="I81" s="526"/>
      <c r="J81" s="526"/>
      <c r="K81" s="526"/>
      <c r="L81" s="526"/>
      <c r="M81" s="526"/>
      <c r="N81" s="526"/>
      <c r="O81" s="528"/>
      <c r="P81" s="532" t="s">
        <v>295</v>
      </c>
      <c r="Q81" s="533"/>
      <c r="R81" s="70"/>
    </row>
    <row r="82" spans="1:18" ht="26.25" thickBot="1" x14ac:dyDescent="0.3">
      <c r="A82" s="221"/>
      <c r="B82" s="520"/>
      <c r="C82" s="133">
        <v>0.3</v>
      </c>
      <c r="D82" s="133">
        <v>0.4</v>
      </c>
      <c r="E82" s="133">
        <v>0.5</v>
      </c>
      <c r="F82" s="133">
        <v>0.6</v>
      </c>
      <c r="G82" s="133">
        <v>0.7</v>
      </c>
      <c r="H82" s="133">
        <v>0.8</v>
      </c>
      <c r="I82" s="133">
        <v>0.9</v>
      </c>
      <c r="J82" s="133">
        <v>1</v>
      </c>
      <c r="K82" s="133">
        <v>1.1000000000000001</v>
      </c>
      <c r="L82" s="133">
        <v>1.2</v>
      </c>
      <c r="M82" s="133">
        <v>1.3</v>
      </c>
      <c r="N82" s="134">
        <v>1.4</v>
      </c>
      <c r="O82" s="134">
        <v>1.5</v>
      </c>
      <c r="P82" s="378" t="s">
        <v>296</v>
      </c>
      <c r="Q82" s="379" t="s">
        <v>297</v>
      </c>
      <c r="R82" s="69"/>
    </row>
    <row r="83" spans="1:18" ht="16.5" thickBot="1" x14ac:dyDescent="0.3">
      <c r="A83" s="561">
        <v>5</v>
      </c>
      <c r="B83" s="136" t="s">
        <v>160</v>
      </c>
      <c r="C83" s="126">
        <f t="shared" ref="C83:C112" si="39">J83*0.3</f>
        <v>836.69999999999993</v>
      </c>
      <c r="D83" s="126">
        <f t="shared" ref="D83:D112" si="40">J83*0.4</f>
        <v>1115.6000000000001</v>
      </c>
      <c r="E83" s="126">
        <f t="shared" si="13"/>
        <v>1394.5</v>
      </c>
      <c r="F83" s="126">
        <f t="shared" si="14"/>
        <v>1673.3999999999999</v>
      </c>
      <c r="G83" s="126">
        <f t="shared" si="15"/>
        <v>1952.3</v>
      </c>
      <c r="H83" s="126">
        <f t="shared" si="16"/>
        <v>2231.2000000000003</v>
      </c>
      <c r="I83" s="126">
        <f t="shared" si="17"/>
        <v>2510.1</v>
      </c>
      <c r="J83" s="126">
        <v>2789</v>
      </c>
      <c r="K83" s="126">
        <f t="shared" si="18"/>
        <v>3067.9</v>
      </c>
      <c r="L83" s="126">
        <f t="shared" si="19"/>
        <v>3346.7999999999997</v>
      </c>
      <c r="M83" s="126">
        <f t="shared" si="20"/>
        <v>3625.7000000000003</v>
      </c>
      <c r="N83" s="127">
        <f t="shared" si="21"/>
        <v>3904.6</v>
      </c>
      <c r="O83" s="127">
        <f t="shared" si="22"/>
        <v>4183.5</v>
      </c>
      <c r="P83" s="174">
        <v>180</v>
      </c>
      <c r="Q83" s="147">
        <v>180</v>
      </c>
      <c r="R83" s="11"/>
    </row>
    <row r="84" spans="1:18" ht="16.5" thickBot="1" x14ac:dyDescent="0.3">
      <c r="A84" s="562"/>
      <c r="B84" s="130" t="s">
        <v>161</v>
      </c>
      <c r="C84" s="113">
        <f t="shared" si="39"/>
        <v>836.69999999999993</v>
      </c>
      <c r="D84" s="113">
        <f t="shared" si="40"/>
        <v>1115.6000000000001</v>
      </c>
      <c r="E84" s="113">
        <f t="shared" si="13"/>
        <v>1394.5</v>
      </c>
      <c r="F84" s="113">
        <f t="shared" si="14"/>
        <v>1673.3999999999999</v>
      </c>
      <c r="G84" s="113">
        <f t="shared" si="15"/>
        <v>1952.3</v>
      </c>
      <c r="H84" s="113">
        <f t="shared" si="16"/>
        <v>2231.2000000000003</v>
      </c>
      <c r="I84" s="113">
        <f t="shared" si="17"/>
        <v>2510.1</v>
      </c>
      <c r="J84" s="126">
        <v>2789</v>
      </c>
      <c r="K84" s="113">
        <f t="shared" si="18"/>
        <v>3067.9</v>
      </c>
      <c r="L84" s="113">
        <f t="shared" si="19"/>
        <v>3346.7999999999997</v>
      </c>
      <c r="M84" s="113">
        <f t="shared" si="20"/>
        <v>3625.7000000000003</v>
      </c>
      <c r="N84" s="114">
        <f t="shared" si="21"/>
        <v>3904.6</v>
      </c>
      <c r="O84" s="114">
        <f t="shared" si="22"/>
        <v>4183.5</v>
      </c>
      <c r="P84" s="176">
        <v>180</v>
      </c>
      <c r="Q84" s="131">
        <v>220</v>
      </c>
      <c r="R84" s="11"/>
    </row>
    <row r="85" spans="1:18" ht="32.25" thickBot="1" x14ac:dyDescent="0.3">
      <c r="A85" s="562"/>
      <c r="B85" s="130" t="s">
        <v>162</v>
      </c>
      <c r="C85" s="113">
        <f t="shared" si="39"/>
        <v>836.69999999999993</v>
      </c>
      <c r="D85" s="113">
        <f t="shared" si="40"/>
        <v>1115.6000000000001</v>
      </c>
      <c r="E85" s="113">
        <f t="shared" si="13"/>
        <v>1394.5</v>
      </c>
      <c r="F85" s="113">
        <f t="shared" si="14"/>
        <v>1673.3999999999999</v>
      </c>
      <c r="G85" s="113">
        <f t="shared" si="15"/>
        <v>1952.3</v>
      </c>
      <c r="H85" s="113">
        <f t="shared" si="16"/>
        <v>2231.2000000000003</v>
      </c>
      <c r="I85" s="113">
        <f t="shared" si="17"/>
        <v>2510.1</v>
      </c>
      <c r="J85" s="126">
        <v>2789</v>
      </c>
      <c r="K85" s="113">
        <f t="shared" si="18"/>
        <v>3067.9</v>
      </c>
      <c r="L85" s="113">
        <f t="shared" si="19"/>
        <v>3346.7999999999997</v>
      </c>
      <c r="M85" s="113">
        <f t="shared" si="20"/>
        <v>3625.7000000000003</v>
      </c>
      <c r="N85" s="114">
        <f t="shared" si="21"/>
        <v>3904.6</v>
      </c>
      <c r="O85" s="114">
        <f t="shared" si="22"/>
        <v>4183.5</v>
      </c>
      <c r="P85" s="180" t="s">
        <v>298</v>
      </c>
      <c r="Q85" s="129">
        <v>180</v>
      </c>
      <c r="R85" s="11"/>
    </row>
    <row r="86" spans="1:18" ht="16.5" thickBot="1" x14ac:dyDescent="0.3">
      <c r="A86" s="555"/>
      <c r="B86" s="130" t="s">
        <v>163</v>
      </c>
      <c r="C86" s="113">
        <f t="shared" si="39"/>
        <v>836.69999999999993</v>
      </c>
      <c r="D86" s="113">
        <f t="shared" si="40"/>
        <v>1115.6000000000001</v>
      </c>
      <c r="E86" s="113">
        <f t="shared" si="13"/>
        <v>1394.5</v>
      </c>
      <c r="F86" s="113">
        <f t="shared" si="14"/>
        <v>1673.3999999999999</v>
      </c>
      <c r="G86" s="113">
        <f t="shared" si="15"/>
        <v>1952.3</v>
      </c>
      <c r="H86" s="113">
        <f t="shared" si="16"/>
        <v>2231.2000000000003</v>
      </c>
      <c r="I86" s="113">
        <f t="shared" si="17"/>
        <v>2510.1</v>
      </c>
      <c r="J86" s="126">
        <v>2789</v>
      </c>
      <c r="K86" s="113">
        <f t="shared" si="18"/>
        <v>3067.9</v>
      </c>
      <c r="L86" s="113">
        <f t="shared" si="19"/>
        <v>3346.7999999999997</v>
      </c>
      <c r="M86" s="113">
        <f t="shared" si="20"/>
        <v>3625.7000000000003</v>
      </c>
      <c r="N86" s="114">
        <f t="shared" si="21"/>
        <v>3904.6</v>
      </c>
      <c r="O86" s="114">
        <f t="shared" si="22"/>
        <v>4183.5</v>
      </c>
      <c r="P86" s="175">
        <v>175</v>
      </c>
      <c r="Q86" s="129">
        <v>180</v>
      </c>
      <c r="R86" s="11"/>
    </row>
    <row r="87" spans="1:18" ht="16.5" thickBot="1" x14ac:dyDescent="0.3">
      <c r="A87" s="555"/>
      <c r="B87" s="130" t="s">
        <v>164</v>
      </c>
      <c r="C87" s="113">
        <f t="shared" si="39"/>
        <v>836.69999999999993</v>
      </c>
      <c r="D87" s="113">
        <f t="shared" si="40"/>
        <v>1115.6000000000001</v>
      </c>
      <c r="E87" s="113">
        <f t="shared" si="13"/>
        <v>1394.5</v>
      </c>
      <c r="F87" s="113">
        <f t="shared" si="14"/>
        <v>1673.3999999999999</v>
      </c>
      <c r="G87" s="113">
        <f t="shared" si="15"/>
        <v>1952.3</v>
      </c>
      <c r="H87" s="113">
        <f t="shared" si="16"/>
        <v>2231.2000000000003</v>
      </c>
      <c r="I87" s="113">
        <f t="shared" si="17"/>
        <v>2510.1</v>
      </c>
      <c r="J87" s="126">
        <v>2789</v>
      </c>
      <c r="K87" s="113">
        <f t="shared" si="18"/>
        <v>3067.9</v>
      </c>
      <c r="L87" s="113">
        <f t="shared" si="19"/>
        <v>3346.7999999999997</v>
      </c>
      <c r="M87" s="113">
        <f t="shared" si="20"/>
        <v>3625.7000000000003</v>
      </c>
      <c r="N87" s="114">
        <f t="shared" si="21"/>
        <v>3904.6</v>
      </c>
      <c r="O87" s="114">
        <f t="shared" si="22"/>
        <v>4183.5</v>
      </c>
      <c r="P87" s="175">
        <v>180</v>
      </c>
      <c r="Q87" s="129">
        <v>180</v>
      </c>
      <c r="R87" s="11"/>
    </row>
    <row r="88" spans="1:18" ht="16.5" thickBot="1" x14ac:dyDescent="0.3">
      <c r="A88" s="555"/>
      <c r="B88" s="130" t="s">
        <v>165</v>
      </c>
      <c r="C88" s="113">
        <f t="shared" si="39"/>
        <v>836.69999999999993</v>
      </c>
      <c r="D88" s="113">
        <f t="shared" si="40"/>
        <v>1115.6000000000001</v>
      </c>
      <c r="E88" s="113">
        <f t="shared" si="13"/>
        <v>1394.5</v>
      </c>
      <c r="F88" s="113">
        <f t="shared" si="14"/>
        <v>1673.3999999999999</v>
      </c>
      <c r="G88" s="113">
        <f t="shared" si="15"/>
        <v>1952.3</v>
      </c>
      <c r="H88" s="113">
        <f t="shared" si="16"/>
        <v>2231.2000000000003</v>
      </c>
      <c r="I88" s="113">
        <f t="shared" si="17"/>
        <v>2510.1</v>
      </c>
      <c r="J88" s="126">
        <v>2789</v>
      </c>
      <c r="K88" s="113">
        <f t="shared" si="18"/>
        <v>3067.9</v>
      </c>
      <c r="L88" s="113">
        <f t="shared" si="19"/>
        <v>3346.7999999999997</v>
      </c>
      <c r="M88" s="113">
        <f t="shared" si="20"/>
        <v>3625.7000000000003</v>
      </c>
      <c r="N88" s="114">
        <f t="shared" si="21"/>
        <v>3904.6</v>
      </c>
      <c r="O88" s="114">
        <f t="shared" si="22"/>
        <v>4183.5</v>
      </c>
      <c r="P88" s="176">
        <v>105</v>
      </c>
      <c r="Q88" s="131">
        <v>105</v>
      </c>
      <c r="R88" s="11"/>
    </row>
    <row r="89" spans="1:18" ht="16.5" thickBot="1" x14ac:dyDescent="0.3">
      <c r="A89" s="555"/>
      <c r="B89" s="130" t="s">
        <v>329</v>
      </c>
      <c r="C89" s="113">
        <f t="shared" si="39"/>
        <v>836.69999999999993</v>
      </c>
      <c r="D89" s="113">
        <f t="shared" si="40"/>
        <v>1115.6000000000001</v>
      </c>
      <c r="E89" s="113">
        <f t="shared" si="13"/>
        <v>1394.5</v>
      </c>
      <c r="F89" s="113">
        <f t="shared" si="14"/>
        <v>1673.3999999999999</v>
      </c>
      <c r="G89" s="113">
        <f t="shared" si="15"/>
        <v>1952.3</v>
      </c>
      <c r="H89" s="113">
        <f t="shared" si="16"/>
        <v>2231.2000000000003</v>
      </c>
      <c r="I89" s="113">
        <f t="shared" si="17"/>
        <v>2510.1</v>
      </c>
      <c r="J89" s="126">
        <v>2789</v>
      </c>
      <c r="K89" s="113">
        <f t="shared" si="18"/>
        <v>3067.9</v>
      </c>
      <c r="L89" s="113">
        <f t="shared" si="19"/>
        <v>3346.7999999999997</v>
      </c>
      <c r="M89" s="113">
        <f t="shared" si="20"/>
        <v>3625.7000000000003</v>
      </c>
      <c r="N89" s="114">
        <f t="shared" si="21"/>
        <v>3904.6</v>
      </c>
      <c r="O89" s="114">
        <f t="shared" si="22"/>
        <v>4183.5</v>
      </c>
      <c r="P89" s="176">
        <v>120</v>
      </c>
      <c r="Q89" s="131">
        <v>120</v>
      </c>
      <c r="R89" s="11"/>
    </row>
    <row r="90" spans="1:18" ht="32.25" thickBot="1" x14ac:dyDescent="0.3">
      <c r="A90" s="555"/>
      <c r="B90" s="130" t="s">
        <v>166</v>
      </c>
      <c r="C90" s="113">
        <f t="shared" si="39"/>
        <v>836.69999999999993</v>
      </c>
      <c r="D90" s="113">
        <f t="shared" si="40"/>
        <v>1115.6000000000001</v>
      </c>
      <c r="E90" s="113">
        <f t="shared" si="13"/>
        <v>1394.5</v>
      </c>
      <c r="F90" s="113">
        <f t="shared" si="14"/>
        <v>1673.3999999999999</v>
      </c>
      <c r="G90" s="113">
        <f t="shared" si="15"/>
        <v>1952.3</v>
      </c>
      <c r="H90" s="113">
        <f t="shared" si="16"/>
        <v>2231.2000000000003</v>
      </c>
      <c r="I90" s="113">
        <f t="shared" si="17"/>
        <v>2510.1</v>
      </c>
      <c r="J90" s="126">
        <v>2789</v>
      </c>
      <c r="K90" s="113">
        <f t="shared" si="18"/>
        <v>3067.9</v>
      </c>
      <c r="L90" s="113">
        <f t="shared" si="19"/>
        <v>3346.7999999999997</v>
      </c>
      <c r="M90" s="113">
        <f t="shared" si="20"/>
        <v>3625.7000000000003</v>
      </c>
      <c r="N90" s="114">
        <f t="shared" si="21"/>
        <v>3904.6</v>
      </c>
      <c r="O90" s="114">
        <f t="shared" si="22"/>
        <v>4183.5</v>
      </c>
      <c r="P90" s="175">
        <v>175</v>
      </c>
      <c r="Q90" s="158" t="s">
        <v>328</v>
      </c>
      <c r="R90" s="11"/>
    </row>
    <row r="91" spans="1:18" ht="16.5" thickBot="1" x14ac:dyDescent="0.3">
      <c r="A91" s="555"/>
      <c r="B91" s="130" t="s">
        <v>167</v>
      </c>
      <c r="C91" s="113">
        <f t="shared" si="39"/>
        <v>836.69999999999993</v>
      </c>
      <c r="D91" s="113">
        <f t="shared" si="40"/>
        <v>1115.6000000000001</v>
      </c>
      <c r="E91" s="113">
        <f t="shared" si="13"/>
        <v>1394.5</v>
      </c>
      <c r="F91" s="113">
        <f t="shared" si="14"/>
        <v>1673.3999999999999</v>
      </c>
      <c r="G91" s="113">
        <f t="shared" si="15"/>
        <v>1952.3</v>
      </c>
      <c r="H91" s="113">
        <f t="shared" si="16"/>
        <v>2231.2000000000003</v>
      </c>
      <c r="I91" s="113">
        <f t="shared" si="17"/>
        <v>2510.1</v>
      </c>
      <c r="J91" s="126">
        <v>2789</v>
      </c>
      <c r="K91" s="113">
        <f t="shared" si="18"/>
        <v>3067.9</v>
      </c>
      <c r="L91" s="113">
        <f t="shared" si="19"/>
        <v>3346.7999999999997</v>
      </c>
      <c r="M91" s="113">
        <f t="shared" si="20"/>
        <v>3625.7000000000003</v>
      </c>
      <c r="N91" s="114">
        <f t="shared" si="21"/>
        <v>3904.6</v>
      </c>
      <c r="O91" s="114">
        <f t="shared" si="22"/>
        <v>4183.5</v>
      </c>
      <c r="P91" s="176">
        <v>150</v>
      </c>
      <c r="Q91" s="131">
        <v>150</v>
      </c>
      <c r="R91" s="11"/>
    </row>
    <row r="92" spans="1:18" ht="15.75" x14ac:dyDescent="0.25">
      <c r="A92" s="555"/>
      <c r="B92" s="130" t="s">
        <v>317</v>
      </c>
      <c r="C92" s="113">
        <f t="shared" si="39"/>
        <v>836.69999999999993</v>
      </c>
      <c r="D92" s="113">
        <f t="shared" si="40"/>
        <v>1115.6000000000001</v>
      </c>
      <c r="E92" s="113">
        <f t="shared" si="13"/>
        <v>1394.5</v>
      </c>
      <c r="F92" s="113">
        <f t="shared" si="14"/>
        <v>1673.3999999999999</v>
      </c>
      <c r="G92" s="113">
        <f t="shared" si="15"/>
        <v>1952.3</v>
      </c>
      <c r="H92" s="113">
        <f t="shared" si="16"/>
        <v>2231.2000000000003</v>
      </c>
      <c r="I92" s="113">
        <f t="shared" si="17"/>
        <v>2510.1</v>
      </c>
      <c r="J92" s="126">
        <v>2789</v>
      </c>
      <c r="K92" s="113">
        <f t="shared" si="18"/>
        <v>3067.9</v>
      </c>
      <c r="L92" s="113">
        <f t="shared" si="19"/>
        <v>3346.7999999999997</v>
      </c>
      <c r="M92" s="113">
        <f t="shared" si="20"/>
        <v>3625.7000000000003</v>
      </c>
      <c r="N92" s="114">
        <f t="shared" si="21"/>
        <v>3904.6</v>
      </c>
      <c r="O92" s="114">
        <f t="shared" si="22"/>
        <v>4183.5</v>
      </c>
      <c r="P92" s="176">
        <v>150</v>
      </c>
      <c r="Q92" s="131">
        <v>150</v>
      </c>
      <c r="R92" s="11"/>
    </row>
    <row r="93" spans="1:18" ht="31.5" x14ac:dyDescent="0.25">
      <c r="A93" s="555"/>
      <c r="B93" s="130" t="s">
        <v>318</v>
      </c>
      <c r="C93" s="113">
        <f t="shared" si="39"/>
        <v>681</v>
      </c>
      <c r="D93" s="113">
        <f t="shared" si="40"/>
        <v>908</v>
      </c>
      <c r="E93" s="113">
        <f t="shared" si="13"/>
        <v>1135</v>
      </c>
      <c r="F93" s="113">
        <f t="shared" si="14"/>
        <v>1362</v>
      </c>
      <c r="G93" s="113">
        <f t="shared" si="15"/>
        <v>1589</v>
      </c>
      <c r="H93" s="113">
        <f t="shared" si="16"/>
        <v>1816</v>
      </c>
      <c r="I93" s="113">
        <f t="shared" si="17"/>
        <v>2043</v>
      </c>
      <c r="J93" s="113">
        <v>2270</v>
      </c>
      <c r="K93" s="113">
        <f t="shared" si="18"/>
        <v>2497</v>
      </c>
      <c r="L93" s="113">
        <f t="shared" si="19"/>
        <v>2724</v>
      </c>
      <c r="M93" s="113">
        <f t="shared" si="20"/>
        <v>2951</v>
      </c>
      <c r="N93" s="114">
        <f t="shared" si="21"/>
        <v>3178</v>
      </c>
      <c r="O93" s="114">
        <f t="shared" si="22"/>
        <v>3405</v>
      </c>
      <c r="P93" s="180" t="s">
        <v>298</v>
      </c>
      <c r="Q93" s="129">
        <v>150</v>
      </c>
      <c r="R93" s="11"/>
    </row>
    <row r="94" spans="1:18" ht="31.5" x14ac:dyDescent="0.25">
      <c r="A94" s="555"/>
      <c r="B94" s="130" t="s">
        <v>319</v>
      </c>
      <c r="C94" s="113">
        <f t="shared" si="39"/>
        <v>681</v>
      </c>
      <c r="D94" s="113">
        <f t="shared" si="40"/>
        <v>908</v>
      </c>
      <c r="E94" s="113">
        <f t="shared" si="13"/>
        <v>1135</v>
      </c>
      <c r="F94" s="113">
        <f t="shared" si="14"/>
        <v>1362</v>
      </c>
      <c r="G94" s="113">
        <f t="shared" si="15"/>
        <v>1589</v>
      </c>
      <c r="H94" s="113">
        <f t="shared" si="16"/>
        <v>1816</v>
      </c>
      <c r="I94" s="113">
        <f t="shared" si="17"/>
        <v>2043</v>
      </c>
      <c r="J94" s="113">
        <v>2270</v>
      </c>
      <c r="K94" s="113">
        <f t="shared" si="18"/>
        <v>2497</v>
      </c>
      <c r="L94" s="113">
        <f t="shared" si="19"/>
        <v>2724</v>
      </c>
      <c r="M94" s="113">
        <f t="shared" si="20"/>
        <v>2951</v>
      </c>
      <c r="N94" s="114">
        <f t="shared" si="21"/>
        <v>3178</v>
      </c>
      <c r="O94" s="114">
        <f t="shared" si="22"/>
        <v>3405</v>
      </c>
      <c r="P94" s="180" t="s">
        <v>298</v>
      </c>
      <c r="Q94" s="129">
        <v>180</v>
      </c>
      <c r="R94" s="11"/>
    </row>
    <row r="95" spans="1:18" ht="15.75" x14ac:dyDescent="0.25">
      <c r="A95" s="555"/>
      <c r="B95" s="130" t="s">
        <v>168</v>
      </c>
      <c r="C95" s="113">
        <f t="shared" si="39"/>
        <v>836.69999999999993</v>
      </c>
      <c r="D95" s="113">
        <f t="shared" si="40"/>
        <v>1115.6000000000001</v>
      </c>
      <c r="E95" s="113">
        <f t="shared" si="13"/>
        <v>1394.5</v>
      </c>
      <c r="F95" s="113">
        <f t="shared" si="14"/>
        <v>1673.3999999999999</v>
      </c>
      <c r="G95" s="113">
        <f t="shared" si="15"/>
        <v>1952.3</v>
      </c>
      <c r="H95" s="113">
        <f t="shared" si="16"/>
        <v>2231.2000000000003</v>
      </c>
      <c r="I95" s="113">
        <f t="shared" si="17"/>
        <v>2510.1</v>
      </c>
      <c r="J95" s="113">
        <v>2789</v>
      </c>
      <c r="K95" s="113">
        <f t="shared" si="18"/>
        <v>3067.9</v>
      </c>
      <c r="L95" s="113">
        <f t="shared" si="19"/>
        <v>3346.7999999999997</v>
      </c>
      <c r="M95" s="113">
        <f t="shared" si="20"/>
        <v>3625.7000000000003</v>
      </c>
      <c r="N95" s="114">
        <f t="shared" si="21"/>
        <v>3904.6</v>
      </c>
      <c r="O95" s="114">
        <f t="shared" si="22"/>
        <v>4183.5</v>
      </c>
      <c r="P95" s="175">
        <v>180</v>
      </c>
      <c r="Q95" s="129">
        <v>180</v>
      </c>
      <c r="R95" s="11"/>
    </row>
    <row r="96" spans="1:18" ht="15.75" x14ac:dyDescent="0.25">
      <c r="A96" s="555"/>
      <c r="B96" s="130" t="s">
        <v>330</v>
      </c>
      <c r="C96" s="113">
        <f t="shared" si="39"/>
        <v>836.69999999999993</v>
      </c>
      <c r="D96" s="113">
        <f t="shared" si="40"/>
        <v>1115.6000000000001</v>
      </c>
      <c r="E96" s="113">
        <f t="shared" si="13"/>
        <v>1394.5</v>
      </c>
      <c r="F96" s="113">
        <f t="shared" si="14"/>
        <v>1673.3999999999999</v>
      </c>
      <c r="G96" s="113">
        <f t="shared" si="15"/>
        <v>1952.3</v>
      </c>
      <c r="H96" s="113">
        <f t="shared" si="16"/>
        <v>2231.2000000000003</v>
      </c>
      <c r="I96" s="113">
        <f t="shared" si="17"/>
        <v>2510.1</v>
      </c>
      <c r="J96" s="113">
        <v>2789</v>
      </c>
      <c r="K96" s="113">
        <f t="shared" si="18"/>
        <v>3067.9</v>
      </c>
      <c r="L96" s="115">
        <f t="shared" si="19"/>
        <v>3346.7999999999997</v>
      </c>
      <c r="M96" s="115">
        <f t="shared" si="20"/>
        <v>3625.7000000000003</v>
      </c>
      <c r="N96" s="152">
        <f t="shared" si="21"/>
        <v>3904.6</v>
      </c>
      <c r="O96" s="152">
        <f t="shared" si="22"/>
        <v>4183.5</v>
      </c>
      <c r="P96" s="175">
        <v>150</v>
      </c>
      <c r="Q96" s="129">
        <v>150</v>
      </c>
      <c r="R96" s="11"/>
    </row>
    <row r="97" spans="1:18" ht="31.5" x14ac:dyDescent="0.25">
      <c r="A97" s="555"/>
      <c r="B97" s="130" t="s">
        <v>320</v>
      </c>
      <c r="C97" s="113">
        <f t="shared" si="39"/>
        <v>681</v>
      </c>
      <c r="D97" s="113">
        <f t="shared" si="40"/>
        <v>908</v>
      </c>
      <c r="E97" s="113">
        <f t="shared" si="13"/>
        <v>1135</v>
      </c>
      <c r="F97" s="113">
        <f t="shared" si="14"/>
        <v>1362</v>
      </c>
      <c r="G97" s="113">
        <f t="shared" si="15"/>
        <v>1589</v>
      </c>
      <c r="H97" s="113">
        <f t="shared" si="16"/>
        <v>1816</v>
      </c>
      <c r="I97" s="113">
        <f t="shared" si="17"/>
        <v>2043</v>
      </c>
      <c r="J97" s="113">
        <v>2270</v>
      </c>
      <c r="K97" s="114"/>
      <c r="L97" s="166"/>
      <c r="M97" s="166"/>
      <c r="N97" s="166"/>
      <c r="O97" s="166"/>
      <c r="P97" s="176" t="s">
        <v>298</v>
      </c>
      <c r="Q97" s="131">
        <v>100</v>
      </c>
      <c r="R97" s="11"/>
    </row>
    <row r="98" spans="1:18" ht="16.5" thickBot="1" x14ac:dyDescent="0.3">
      <c r="A98" s="556"/>
      <c r="B98" s="137" t="s">
        <v>321</v>
      </c>
      <c r="C98" s="133">
        <f t="shared" si="39"/>
        <v>836.69999999999993</v>
      </c>
      <c r="D98" s="133">
        <f t="shared" si="40"/>
        <v>1115.6000000000001</v>
      </c>
      <c r="E98" s="133">
        <f t="shared" si="13"/>
        <v>1394.5</v>
      </c>
      <c r="F98" s="133">
        <f t="shared" si="14"/>
        <v>1673.3999999999999</v>
      </c>
      <c r="G98" s="133">
        <f t="shared" si="15"/>
        <v>1952.3</v>
      </c>
      <c r="H98" s="133">
        <f>J98*0.8</f>
        <v>2231.2000000000003</v>
      </c>
      <c r="I98" s="133">
        <f t="shared" si="17"/>
        <v>2510.1</v>
      </c>
      <c r="J98" s="133">
        <v>2789</v>
      </c>
      <c r="K98" s="133">
        <f t="shared" si="18"/>
        <v>3067.9</v>
      </c>
      <c r="L98" s="222">
        <f t="shared" si="19"/>
        <v>3346.7999999999997</v>
      </c>
      <c r="M98" s="222">
        <f t="shared" si="20"/>
        <v>3625.7000000000003</v>
      </c>
      <c r="N98" s="223">
        <f t="shared" si="21"/>
        <v>3904.6</v>
      </c>
      <c r="O98" s="223">
        <f t="shared" si="22"/>
        <v>4183.5</v>
      </c>
      <c r="P98" s="181">
        <v>120</v>
      </c>
      <c r="Q98" s="157">
        <v>120</v>
      </c>
      <c r="R98" s="11"/>
    </row>
    <row r="99" spans="1:18" ht="15.75" x14ac:dyDescent="0.25">
      <c r="A99" s="554">
        <v>6</v>
      </c>
      <c r="B99" s="159" t="s">
        <v>322</v>
      </c>
      <c r="C99" s="126">
        <f t="shared" si="39"/>
        <v>1240.5</v>
      </c>
      <c r="D99" s="126">
        <f t="shared" si="40"/>
        <v>1654</v>
      </c>
      <c r="E99" s="126">
        <f t="shared" si="13"/>
        <v>2067.5</v>
      </c>
      <c r="F99" s="126">
        <f t="shared" si="14"/>
        <v>2481</v>
      </c>
      <c r="G99" s="126">
        <f t="shared" si="15"/>
        <v>2894.5</v>
      </c>
      <c r="H99" s="126">
        <f t="shared" si="16"/>
        <v>3308</v>
      </c>
      <c r="I99" s="126">
        <f t="shared" si="17"/>
        <v>3721.5</v>
      </c>
      <c r="J99" s="126">
        <v>4135</v>
      </c>
      <c r="K99" s="126">
        <f t="shared" si="18"/>
        <v>4548.5</v>
      </c>
      <c r="L99" s="126">
        <f t="shared" si="19"/>
        <v>4962</v>
      </c>
      <c r="M99" s="126">
        <f t="shared" si="20"/>
        <v>5375.5</v>
      </c>
      <c r="N99" s="127">
        <f t="shared" si="21"/>
        <v>5789</v>
      </c>
      <c r="O99" s="127">
        <f t="shared" si="22"/>
        <v>6202.5</v>
      </c>
      <c r="P99" s="182">
        <v>190</v>
      </c>
      <c r="Q99" s="162">
        <v>190</v>
      </c>
      <c r="R99" s="11"/>
    </row>
    <row r="100" spans="1:18" ht="15.75" x14ac:dyDescent="0.25">
      <c r="A100" s="555"/>
      <c r="B100" s="130" t="s">
        <v>169</v>
      </c>
      <c r="C100" s="113">
        <f t="shared" si="39"/>
        <v>1240.5</v>
      </c>
      <c r="D100" s="113">
        <f t="shared" si="40"/>
        <v>1654</v>
      </c>
      <c r="E100" s="113">
        <f t="shared" si="13"/>
        <v>2067.5</v>
      </c>
      <c r="F100" s="113">
        <f t="shared" si="14"/>
        <v>2481</v>
      </c>
      <c r="G100" s="113">
        <f t="shared" si="15"/>
        <v>2894.5</v>
      </c>
      <c r="H100" s="113">
        <f t="shared" si="16"/>
        <v>3308</v>
      </c>
      <c r="I100" s="113">
        <f t="shared" si="17"/>
        <v>3721.5</v>
      </c>
      <c r="J100" s="113">
        <v>4135</v>
      </c>
      <c r="K100" s="113">
        <f t="shared" si="18"/>
        <v>4548.5</v>
      </c>
      <c r="L100" s="113">
        <f t="shared" si="19"/>
        <v>4962</v>
      </c>
      <c r="M100" s="113">
        <f t="shared" si="20"/>
        <v>5375.5</v>
      </c>
      <c r="N100" s="114">
        <f t="shared" si="21"/>
        <v>5789</v>
      </c>
      <c r="O100" s="114">
        <f t="shared" si="22"/>
        <v>6202.5</v>
      </c>
      <c r="P100" s="176">
        <v>150</v>
      </c>
      <c r="Q100" s="131">
        <v>150</v>
      </c>
      <c r="R100" s="11"/>
    </row>
    <row r="101" spans="1:18" ht="15.75" x14ac:dyDescent="0.25">
      <c r="A101" s="555"/>
      <c r="B101" s="130" t="s">
        <v>170</v>
      </c>
      <c r="C101" s="113">
        <f t="shared" si="39"/>
        <v>1240.5</v>
      </c>
      <c r="D101" s="113">
        <f t="shared" si="40"/>
        <v>1654</v>
      </c>
      <c r="E101" s="113">
        <f t="shared" si="13"/>
        <v>2067.5</v>
      </c>
      <c r="F101" s="113">
        <f t="shared" si="14"/>
        <v>2481</v>
      </c>
      <c r="G101" s="113">
        <f t="shared" si="15"/>
        <v>2894.5</v>
      </c>
      <c r="H101" s="113">
        <f t="shared" si="16"/>
        <v>3308</v>
      </c>
      <c r="I101" s="113">
        <f t="shared" si="17"/>
        <v>3721.5</v>
      </c>
      <c r="J101" s="380">
        <v>4135</v>
      </c>
      <c r="K101" s="113">
        <f t="shared" si="18"/>
        <v>4548.5</v>
      </c>
      <c r="L101" s="113">
        <f t="shared" si="19"/>
        <v>4962</v>
      </c>
      <c r="M101" s="113">
        <f t="shared" si="20"/>
        <v>5375.5</v>
      </c>
      <c r="N101" s="114">
        <f t="shared" si="21"/>
        <v>5789</v>
      </c>
      <c r="O101" s="114">
        <f t="shared" si="22"/>
        <v>6202.5</v>
      </c>
      <c r="P101" s="176">
        <v>150</v>
      </c>
      <c r="Q101" s="131">
        <v>150</v>
      </c>
      <c r="R101" s="11"/>
    </row>
    <row r="102" spans="1:18" ht="15.75" x14ac:dyDescent="0.25">
      <c r="A102" s="555"/>
      <c r="B102" s="130" t="s">
        <v>323</v>
      </c>
      <c r="C102" s="113">
        <f t="shared" si="39"/>
        <v>1240.5</v>
      </c>
      <c r="D102" s="113">
        <f t="shared" si="40"/>
        <v>1654</v>
      </c>
      <c r="E102" s="113">
        <f t="shared" si="13"/>
        <v>2067.5</v>
      </c>
      <c r="F102" s="113">
        <f t="shared" si="14"/>
        <v>2481</v>
      </c>
      <c r="G102" s="113">
        <f t="shared" si="15"/>
        <v>2894.5</v>
      </c>
      <c r="H102" s="113">
        <f t="shared" si="16"/>
        <v>3308</v>
      </c>
      <c r="I102" s="113">
        <f t="shared" si="17"/>
        <v>3721.5</v>
      </c>
      <c r="J102" s="380">
        <v>4135</v>
      </c>
      <c r="K102" s="113">
        <f t="shared" si="18"/>
        <v>4548.5</v>
      </c>
      <c r="L102" s="113">
        <f t="shared" si="19"/>
        <v>4962</v>
      </c>
      <c r="M102" s="113">
        <f t="shared" si="20"/>
        <v>5375.5</v>
      </c>
      <c r="N102" s="114">
        <f t="shared" si="21"/>
        <v>5789</v>
      </c>
      <c r="O102" s="114">
        <f t="shared" si="22"/>
        <v>6202.5</v>
      </c>
      <c r="P102" s="176">
        <v>150</v>
      </c>
      <c r="Q102" s="131">
        <v>150</v>
      </c>
      <c r="R102" s="11"/>
    </row>
    <row r="103" spans="1:18" ht="15.75" x14ac:dyDescent="0.25">
      <c r="A103" s="555"/>
      <c r="B103" s="163" t="s">
        <v>324</v>
      </c>
      <c r="C103" s="113">
        <f t="shared" si="39"/>
        <v>1240.5</v>
      </c>
      <c r="D103" s="113">
        <f t="shared" si="40"/>
        <v>1654</v>
      </c>
      <c r="E103" s="113">
        <f t="shared" si="13"/>
        <v>2067.5</v>
      </c>
      <c r="F103" s="113">
        <f t="shared" si="14"/>
        <v>2481</v>
      </c>
      <c r="G103" s="113">
        <f t="shared" si="15"/>
        <v>2894.5</v>
      </c>
      <c r="H103" s="113">
        <f t="shared" si="16"/>
        <v>3308</v>
      </c>
      <c r="I103" s="113">
        <f t="shared" si="17"/>
        <v>3721.5</v>
      </c>
      <c r="J103" s="380">
        <v>4135</v>
      </c>
      <c r="K103" s="113">
        <f t="shared" si="18"/>
        <v>4548.5</v>
      </c>
      <c r="L103" s="113">
        <f t="shared" si="19"/>
        <v>4962</v>
      </c>
      <c r="M103" s="113">
        <f t="shared" si="20"/>
        <v>5375.5</v>
      </c>
      <c r="N103" s="114">
        <f t="shared" si="21"/>
        <v>5789</v>
      </c>
      <c r="O103" s="114">
        <f t="shared" si="22"/>
        <v>6202.5</v>
      </c>
      <c r="P103" s="176">
        <v>200</v>
      </c>
      <c r="Q103" s="131">
        <v>200</v>
      </c>
      <c r="R103" s="11"/>
    </row>
    <row r="104" spans="1:18" ht="15.75" x14ac:dyDescent="0.25">
      <c r="A104" s="555"/>
      <c r="B104" s="130" t="s">
        <v>171</v>
      </c>
      <c r="C104" s="113">
        <f t="shared" si="39"/>
        <v>1240.5</v>
      </c>
      <c r="D104" s="113">
        <f t="shared" si="40"/>
        <v>1654</v>
      </c>
      <c r="E104" s="113">
        <f t="shared" si="13"/>
        <v>2067.5</v>
      </c>
      <c r="F104" s="113">
        <f t="shared" si="14"/>
        <v>2481</v>
      </c>
      <c r="G104" s="113">
        <f t="shared" si="15"/>
        <v>2894.5</v>
      </c>
      <c r="H104" s="113">
        <f t="shared" si="16"/>
        <v>3308</v>
      </c>
      <c r="I104" s="113">
        <f t="shared" si="17"/>
        <v>3721.5</v>
      </c>
      <c r="J104" s="380">
        <v>4135</v>
      </c>
      <c r="K104" s="113">
        <f t="shared" si="18"/>
        <v>4548.5</v>
      </c>
      <c r="L104" s="113">
        <f t="shared" si="19"/>
        <v>4962</v>
      </c>
      <c r="M104" s="113">
        <f t="shared" si="20"/>
        <v>5375.5</v>
      </c>
      <c r="N104" s="114">
        <f t="shared" si="21"/>
        <v>5789</v>
      </c>
      <c r="O104" s="114">
        <f t="shared" si="22"/>
        <v>6202.5</v>
      </c>
      <c r="P104" s="176">
        <v>150</v>
      </c>
      <c r="Q104" s="131">
        <v>150</v>
      </c>
      <c r="R104" s="11"/>
    </row>
    <row r="105" spans="1:18" ht="32.25" thickBot="1" x14ac:dyDescent="0.3">
      <c r="A105" s="556"/>
      <c r="B105" s="137" t="s">
        <v>399</v>
      </c>
      <c r="C105" s="133">
        <f t="shared" si="39"/>
        <v>1002.5999999999999</v>
      </c>
      <c r="D105" s="133">
        <f t="shared" si="40"/>
        <v>1336.8000000000002</v>
      </c>
      <c r="E105" s="133">
        <f t="shared" si="13"/>
        <v>1671</v>
      </c>
      <c r="F105" s="133">
        <f t="shared" si="14"/>
        <v>2005.1999999999998</v>
      </c>
      <c r="G105" s="133">
        <f t="shared" si="15"/>
        <v>2339.3999999999996</v>
      </c>
      <c r="H105" s="133">
        <f t="shared" si="16"/>
        <v>2673.6000000000004</v>
      </c>
      <c r="I105" s="133">
        <f t="shared" si="17"/>
        <v>3007.8</v>
      </c>
      <c r="J105" s="133">
        <v>3342</v>
      </c>
      <c r="K105" s="133">
        <f t="shared" si="18"/>
        <v>3676.2000000000003</v>
      </c>
      <c r="L105" s="133">
        <f t="shared" si="19"/>
        <v>4010.3999999999996</v>
      </c>
      <c r="M105" s="133">
        <f t="shared" si="20"/>
        <v>4344.6000000000004</v>
      </c>
      <c r="N105" s="134">
        <f t="shared" si="21"/>
        <v>4678.7999999999993</v>
      </c>
      <c r="O105" s="134">
        <f t="shared" si="22"/>
        <v>5013</v>
      </c>
      <c r="P105" s="181" t="s">
        <v>80</v>
      </c>
      <c r="Q105" s="135">
        <v>180</v>
      </c>
      <c r="R105" s="11"/>
    </row>
    <row r="106" spans="1:18" ht="31.5" x14ac:dyDescent="0.25">
      <c r="A106" s="554">
        <v>7</v>
      </c>
      <c r="B106" s="159" t="s">
        <v>172</v>
      </c>
      <c r="C106" s="126">
        <f t="shared" si="39"/>
        <v>1164</v>
      </c>
      <c r="D106" s="126">
        <f t="shared" si="40"/>
        <v>1552</v>
      </c>
      <c r="E106" s="126">
        <f t="shared" si="13"/>
        <v>1940</v>
      </c>
      <c r="F106" s="126">
        <f t="shared" si="14"/>
        <v>2328</v>
      </c>
      <c r="G106" s="126">
        <f t="shared" si="15"/>
        <v>2716</v>
      </c>
      <c r="H106" s="126">
        <f t="shared" si="16"/>
        <v>3104</v>
      </c>
      <c r="I106" s="126">
        <f t="shared" si="17"/>
        <v>3492</v>
      </c>
      <c r="J106" s="126">
        <v>3880</v>
      </c>
      <c r="K106" s="126">
        <f t="shared" si="18"/>
        <v>4268</v>
      </c>
      <c r="L106" s="160">
        <f t="shared" si="19"/>
        <v>4656</v>
      </c>
      <c r="M106" s="160">
        <f t="shared" si="20"/>
        <v>5044</v>
      </c>
      <c r="N106" s="161">
        <f t="shared" si="21"/>
        <v>5432</v>
      </c>
      <c r="O106" s="161">
        <f t="shared" si="22"/>
        <v>5820</v>
      </c>
      <c r="P106" s="179" t="s">
        <v>298</v>
      </c>
      <c r="Q106" s="128">
        <v>220</v>
      </c>
      <c r="R106" s="11"/>
    </row>
    <row r="107" spans="1:18" ht="31.5" x14ac:dyDescent="0.25">
      <c r="A107" s="555"/>
      <c r="B107" s="163" t="s">
        <v>173</v>
      </c>
      <c r="C107" s="113">
        <f t="shared" si="39"/>
        <v>1164</v>
      </c>
      <c r="D107" s="113">
        <f t="shared" si="40"/>
        <v>1552</v>
      </c>
      <c r="E107" s="113">
        <f t="shared" si="13"/>
        <v>1940</v>
      </c>
      <c r="F107" s="113">
        <f t="shared" si="14"/>
        <v>2328</v>
      </c>
      <c r="G107" s="113">
        <f t="shared" si="15"/>
        <v>2716</v>
      </c>
      <c r="H107" s="113">
        <f t="shared" si="16"/>
        <v>3104</v>
      </c>
      <c r="I107" s="113">
        <f t="shared" si="17"/>
        <v>3492</v>
      </c>
      <c r="J107" s="113">
        <v>3880</v>
      </c>
      <c r="K107" s="113">
        <f t="shared" si="18"/>
        <v>4268</v>
      </c>
      <c r="L107" s="113">
        <f t="shared" si="19"/>
        <v>4656</v>
      </c>
      <c r="M107" s="113">
        <f t="shared" si="20"/>
        <v>5044</v>
      </c>
      <c r="N107" s="114">
        <f t="shared" si="21"/>
        <v>5432</v>
      </c>
      <c r="O107" s="114">
        <f t="shared" si="22"/>
        <v>5820</v>
      </c>
      <c r="P107" s="176" t="s">
        <v>298</v>
      </c>
      <c r="Q107" s="131">
        <v>220</v>
      </c>
      <c r="R107" s="11"/>
    </row>
    <row r="108" spans="1:18" ht="15.75" x14ac:dyDescent="0.25">
      <c r="A108" s="555"/>
      <c r="B108" s="163" t="s">
        <v>174</v>
      </c>
      <c r="C108" s="113">
        <f t="shared" si="39"/>
        <v>1441.5</v>
      </c>
      <c r="D108" s="113">
        <f t="shared" si="40"/>
        <v>1922</v>
      </c>
      <c r="E108" s="113">
        <f t="shared" si="13"/>
        <v>2402.5</v>
      </c>
      <c r="F108" s="113">
        <f t="shared" si="14"/>
        <v>2883</v>
      </c>
      <c r="G108" s="113">
        <f t="shared" si="15"/>
        <v>3363.5</v>
      </c>
      <c r="H108" s="113">
        <f t="shared" si="16"/>
        <v>3844</v>
      </c>
      <c r="I108" s="113">
        <f t="shared" si="17"/>
        <v>4324.5</v>
      </c>
      <c r="J108" s="113">
        <v>4805</v>
      </c>
      <c r="K108" s="113">
        <f t="shared" si="18"/>
        <v>5285.5</v>
      </c>
      <c r="L108" s="113">
        <f t="shared" si="19"/>
        <v>5766</v>
      </c>
      <c r="M108" s="113">
        <f t="shared" si="20"/>
        <v>6246.5</v>
      </c>
      <c r="N108" s="114">
        <f t="shared" si="21"/>
        <v>6727</v>
      </c>
      <c r="O108" s="114">
        <f t="shared" si="22"/>
        <v>7207.5</v>
      </c>
      <c r="P108" s="176">
        <v>210</v>
      </c>
      <c r="Q108" s="131">
        <v>210</v>
      </c>
      <c r="R108" s="11"/>
    </row>
    <row r="109" spans="1:18" ht="31.5" x14ac:dyDescent="0.25">
      <c r="A109" s="555"/>
      <c r="B109" s="163" t="s">
        <v>325</v>
      </c>
      <c r="C109" s="113">
        <f t="shared" si="39"/>
        <v>1441.5</v>
      </c>
      <c r="D109" s="113">
        <f t="shared" si="40"/>
        <v>1922</v>
      </c>
      <c r="E109" s="113">
        <f t="shared" si="13"/>
        <v>2402.5</v>
      </c>
      <c r="F109" s="113">
        <f t="shared" si="14"/>
        <v>2883</v>
      </c>
      <c r="G109" s="113">
        <f t="shared" si="15"/>
        <v>3363.5</v>
      </c>
      <c r="H109" s="113">
        <f t="shared" si="16"/>
        <v>3844</v>
      </c>
      <c r="I109" s="113">
        <f t="shared" si="17"/>
        <v>4324.5</v>
      </c>
      <c r="J109" s="113">
        <v>4805</v>
      </c>
      <c r="K109" s="113">
        <f t="shared" si="18"/>
        <v>5285.5</v>
      </c>
      <c r="L109" s="113">
        <f t="shared" si="19"/>
        <v>5766</v>
      </c>
      <c r="M109" s="113">
        <f t="shared" si="20"/>
        <v>6246.5</v>
      </c>
      <c r="N109" s="114">
        <f t="shared" si="21"/>
        <v>6727</v>
      </c>
      <c r="O109" s="114">
        <f t="shared" si="22"/>
        <v>7207.5</v>
      </c>
      <c r="P109" s="176" t="s">
        <v>298</v>
      </c>
      <c r="Q109" s="131">
        <v>220</v>
      </c>
      <c r="R109" s="11"/>
    </row>
    <row r="110" spans="1:18" ht="32.25" thickBot="1" x14ac:dyDescent="0.3">
      <c r="A110" s="556"/>
      <c r="B110" s="165" t="s">
        <v>326</v>
      </c>
      <c r="C110" s="133">
        <f t="shared" si="39"/>
        <v>1441.5</v>
      </c>
      <c r="D110" s="133">
        <f t="shared" si="40"/>
        <v>1922</v>
      </c>
      <c r="E110" s="133">
        <f t="shared" si="13"/>
        <v>2402.5</v>
      </c>
      <c r="F110" s="133">
        <f t="shared" si="14"/>
        <v>2883</v>
      </c>
      <c r="G110" s="133">
        <f t="shared" si="15"/>
        <v>3363.5</v>
      </c>
      <c r="H110" s="133">
        <f t="shared" si="16"/>
        <v>3844</v>
      </c>
      <c r="I110" s="133">
        <f t="shared" si="17"/>
        <v>4324.5</v>
      </c>
      <c r="J110" s="133">
        <v>4805</v>
      </c>
      <c r="K110" s="133">
        <f t="shared" si="18"/>
        <v>5285.5</v>
      </c>
      <c r="L110" s="133">
        <f t="shared" si="19"/>
        <v>5766</v>
      </c>
      <c r="M110" s="133">
        <f t="shared" si="20"/>
        <v>6246.5</v>
      </c>
      <c r="N110" s="134">
        <f t="shared" si="21"/>
        <v>6727</v>
      </c>
      <c r="O110" s="134">
        <f t="shared" si="22"/>
        <v>7207.5</v>
      </c>
      <c r="P110" s="181" t="s">
        <v>298</v>
      </c>
      <c r="Q110" s="157">
        <v>210</v>
      </c>
      <c r="R110" s="11"/>
    </row>
    <row r="111" spans="1:18" ht="31.5" x14ac:dyDescent="0.25">
      <c r="A111" s="554">
        <v>8</v>
      </c>
      <c r="B111" s="159" t="s">
        <v>175</v>
      </c>
      <c r="C111" s="126">
        <f t="shared" si="39"/>
        <v>1647.6</v>
      </c>
      <c r="D111" s="126">
        <f t="shared" si="40"/>
        <v>2196.8000000000002</v>
      </c>
      <c r="E111" s="126">
        <f t="shared" si="13"/>
        <v>2746</v>
      </c>
      <c r="F111" s="126">
        <f t="shared" si="14"/>
        <v>3295.2</v>
      </c>
      <c r="G111" s="126">
        <f t="shared" si="15"/>
        <v>3844.3999999999996</v>
      </c>
      <c r="H111" s="126">
        <f t="shared" si="16"/>
        <v>4393.6000000000004</v>
      </c>
      <c r="I111" s="126">
        <f t="shared" si="17"/>
        <v>4942.8</v>
      </c>
      <c r="J111" s="126">
        <v>5492</v>
      </c>
      <c r="K111" s="126">
        <f t="shared" si="18"/>
        <v>6041.2000000000007</v>
      </c>
      <c r="L111" s="126">
        <f t="shared" si="19"/>
        <v>6590.4</v>
      </c>
      <c r="M111" s="126">
        <f t="shared" si="20"/>
        <v>7139.6</v>
      </c>
      <c r="N111" s="127">
        <f t="shared" si="21"/>
        <v>7688.7999999999993</v>
      </c>
      <c r="O111" s="127">
        <f t="shared" si="22"/>
        <v>8238</v>
      </c>
      <c r="P111" s="179" t="s">
        <v>298</v>
      </c>
      <c r="Q111" s="128">
        <v>190</v>
      </c>
      <c r="R111" s="11"/>
    </row>
    <row r="112" spans="1:18" ht="32.25" thickBot="1" x14ac:dyDescent="0.3">
      <c r="A112" s="556"/>
      <c r="B112" s="165" t="s">
        <v>327</v>
      </c>
      <c r="C112" s="133">
        <f t="shared" si="39"/>
        <v>1647.6</v>
      </c>
      <c r="D112" s="133">
        <f t="shared" si="40"/>
        <v>2196.8000000000002</v>
      </c>
      <c r="E112" s="133">
        <f t="shared" si="13"/>
        <v>2746</v>
      </c>
      <c r="F112" s="133">
        <f t="shared" si="14"/>
        <v>3295.2</v>
      </c>
      <c r="G112" s="133">
        <f t="shared" si="15"/>
        <v>3844.3999999999996</v>
      </c>
      <c r="H112" s="133">
        <f t="shared" si="16"/>
        <v>4393.6000000000004</v>
      </c>
      <c r="I112" s="133">
        <f t="shared" si="17"/>
        <v>4942.8</v>
      </c>
      <c r="J112" s="133">
        <v>5492</v>
      </c>
      <c r="K112" s="133">
        <f t="shared" si="18"/>
        <v>6041.2000000000007</v>
      </c>
      <c r="L112" s="133">
        <f t="shared" si="19"/>
        <v>6590.4</v>
      </c>
      <c r="M112" s="133">
        <f t="shared" si="20"/>
        <v>7139.6</v>
      </c>
      <c r="N112" s="134">
        <f t="shared" si="21"/>
        <v>7688.7999999999993</v>
      </c>
      <c r="O112" s="134">
        <f t="shared" si="22"/>
        <v>8238</v>
      </c>
      <c r="P112" s="181" t="s">
        <v>298</v>
      </c>
      <c r="Q112" s="157">
        <v>190</v>
      </c>
      <c r="R112" s="11"/>
    </row>
    <row r="113" spans="1:18" ht="16.5" thickBot="1" x14ac:dyDescent="0.3">
      <c r="A113" s="74"/>
      <c r="B113" s="4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</row>
    <row r="114" spans="1:18" ht="21" x14ac:dyDescent="0.25">
      <c r="B114" s="351" t="s">
        <v>394</v>
      </c>
      <c r="C114" s="352"/>
      <c r="D114" s="353"/>
      <c r="E114" s="353"/>
      <c r="F114" s="353"/>
      <c r="G114" s="353"/>
      <c r="H114" s="353"/>
      <c r="I114" s="336"/>
      <c r="J114" s="336"/>
      <c r="K114" s="292"/>
      <c r="L114" s="336"/>
      <c r="M114" s="336"/>
      <c r="N114" s="336"/>
      <c r="O114" s="336"/>
      <c r="P114" s="336"/>
      <c r="Q114" s="337"/>
    </row>
    <row r="115" spans="1:18" ht="18.75" x14ac:dyDescent="0.3">
      <c r="B115" s="348" t="s">
        <v>391</v>
      </c>
      <c r="C115" s="349"/>
      <c r="D115" s="350"/>
      <c r="E115" s="350"/>
      <c r="F115" s="350"/>
      <c r="G115" s="350"/>
      <c r="H115" s="240"/>
      <c r="I115" s="350" t="s">
        <v>393</v>
      </c>
      <c r="J115" s="354"/>
      <c r="K115" s="354"/>
      <c r="L115" s="354"/>
      <c r="M115" s="354"/>
      <c r="N115" s="354"/>
      <c r="O115" s="354"/>
      <c r="P115" s="240"/>
      <c r="Q115" s="355"/>
    </row>
    <row r="116" spans="1:18" ht="15.75" thickBot="1" x14ac:dyDescent="0.3">
      <c r="B116" s="356" t="s">
        <v>392</v>
      </c>
      <c r="C116" s="357"/>
      <c r="D116" s="358"/>
      <c r="E116" s="358"/>
      <c r="F116" s="358"/>
      <c r="G116" s="358"/>
      <c r="H116" s="358"/>
      <c r="I116" s="359"/>
      <c r="J116" s="359"/>
      <c r="K116" s="359"/>
      <c r="L116" s="359"/>
      <c r="M116" s="359"/>
      <c r="N116" s="359"/>
      <c r="O116" s="359"/>
      <c r="P116" s="359"/>
      <c r="Q116" s="360"/>
    </row>
    <row r="117" spans="1:18" ht="15.75" x14ac:dyDescent="0.25">
      <c r="A117" s="17" t="s">
        <v>94</v>
      </c>
      <c r="B117" s="17"/>
      <c r="C117" s="17"/>
    </row>
    <row r="118" spans="1:18" ht="15.75" x14ac:dyDescent="0.25">
      <c r="A118" s="17" t="s">
        <v>8</v>
      </c>
      <c r="B118" s="17"/>
      <c r="C118" s="17"/>
    </row>
    <row r="119" spans="1:18" ht="15.75" x14ac:dyDescent="0.25">
      <c r="A119" s="17" t="s">
        <v>95</v>
      </c>
    </row>
    <row r="120" spans="1:18" x14ac:dyDescent="0.25">
      <c r="A120" s="30" t="s">
        <v>430</v>
      </c>
      <c r="B120" s="41"/>
    </row>
    <row r="121" spans="1:18" x14ac:dyDescent="0.25">
      <c r="A121" s="30" t="s">
        <v>431</v>
      </c>
      <c r="B121" s="41"/>
    </row>
    <row r="122" spans="1:18" ht="18.75" x14ac:dyDescent="0.3">
      <c r="A122" s="59" t="s">
        <v>16</v>
      </c>
    </row>
  </sheetData>
  <mergeCells count="35">
    <mergeCell ref="A106:A110"/>
    <mergeCell ref="A67:A79"/>
    <mergeCell ref="P81:Q81"/>
    <mergeCell ref="A80:Q80"/>
    <mergeCell ref="A111:A112"/>
    <mergeCell ref="A83:A98"/>
    <mergeCell ref="A99:A105"/>
    <mergeCell ref="O28:O29"/>
    <mergeCell ref="G28:G29"/>
    <mergeCell ref="K28:K29"/>
    <mergeCell ref="I28:I29"/>
    <mergeCell ref="H28:H29"/>
    <mergeCell ref="M28:M29"/>
    <mergeCell ref="L28:L29"/>
    <mergeCell ref="D28:D29"/>
    <mergeCell ref="E28:E29"/>
    <mergeCell ref="A16:A31"/>
    <mergeCell ref="F28:F29"/>
    <mergeCell ref="N28:N29"/>
    <mergeCell ref="A1:P1"/>
    <mergeCell ref="B81:B82"/>
    <mergeCell ref="Q2:R2"/>
    <mergeCell ref="A4:A5"/>
    <mergeCell ref="B4:B5"/>
    <mergeCell ref="C4:O4"/>
    <mergeCell ref="C81:O81"/>
    <mergeCell ref="A7:A15"/>
    <mergeCell ref="P4:Q4"/>
    <mergeCell ref="P28:P29"/>
    <mergeCell ref="Q28:Q29"/>
    <mergeCell ref="B28:B29"/>
    <mergeCell ref="A32:A66"/>
    <mergeCell ref="P76:P77"/>
    <mergeCell ref="Q76:Q77"/>
    <mergeCell ref="C28:C29"/>
  </mergeCells>
  <pageMargins left="0.25" right="0.25" top="0.75" bottom="0.75" header="0.3" footer="0.3"/>
  <pageSetup paperSize="9" scale="74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33"/>
  <sheetViews>
    <sheetView topLeftCell="A106" zoomScale="90" zoomScaleNormal="90" workbookViewId="0">
      <selection activeCell="J112" sqref="J112"/>
    </sheetView>
  </sheetViews>
  <sheetFormatPr defaultRowHeight="15" x14ac:dyDescent="0.25"/>
  <cols>
    <col min="1" max="1" width="2.85546875" customWidth="1"/>
    <col min="2" max="2" width="38.7109375" customWidth="1"/>
    <col min="15" max="15" width="7.7109375" bestFit="1" customWidth="1"/>
    <col min="16" max="16" width="13.42578125" customWidth="1"/>
  </cols>
  <sheetData>
    <row r="1" spans="1:18" ht="18" customHeight="1" x14ac:dyDescent="0.25">
      <c r="A1" s="566" t="s">
        <v>0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64"/>
      <c r="R1" s="64"/>
    </row>
    <row r="2" spans="1:18" ht="21" x14ac:dyDescent="0.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575"/>
      <c r="R2" s="575"/>
    </row>
    <row r="3" spans="1:18" ht="16.5" thickBot="1" x14ac:dyDescent="0.3">
      <c r="A3" s="73" t="s">
        <v>409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</row>
    <row r="4" spans="1:18" ht="15.75" x14ac:dyDescent="0.25">
      <c r="A4" s="571"/>
      <c r="B4" s="573" t="s">
        <v>1</v>
      </c>
      <c r="C4" s="527" t="s">
        <v>2</v>
      </c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8"/>
      <c r="P4" s="532" t="s">
        <v>295</v>
      </c>
      <c r="Q4" s="533"/>
      <c r="R4" s="2"/>
    </row>
    <row r="5" spans="1:18" ht="26.25" thickBot="1" x14ac:dyDescent="0.3">
      <c r="A5" s="572"/>
      <c r="B5" s="574"/>
      <c r="C5" s="133">
        <v>0.3</v>
      </c>
      <c r="D5" s="133">
        <v>0.4</v>
      </c>
      <c r="E5" s="133">
        <v>0.5</v>
      </c>
      <c r="F5" s="133">
        <v>0.6</v>
      </c>
      <c r="G5" s="133">
        <v>0.7</v>
      </c>
      <c r="H5" s="133">
        <v>0.8</v>
      </c>
      <c r="I5" s="133">
        <v>0.9</v>
      </c>
      <c r="J5" s="133">
        <v>1</v>
      </c>
      <c r="K5" s="133">
        <v>1.1000000000000001</v>
      </c>
      <c r="L5" s="133">
        <v>1.2</v>
      </c>
      <c r="M5" s="133">
        <v>1.3</v>
      </c>
      <c r="N5" s="134">
        <v>1.4</v>
      </c>
      <c r="O5" s="141">
        <v>1.5</v>
      </c>
      <c r="P5" s="378" t="s">
        <v>296</v>
      </c>
      <c r="Q5" s="379" t="s">
        <v>297</v>
      </c>
      <c r="R5" s="1"/>
    </row>
    <row r="6" spans="1:18" ht="32.25" thickBot="1" x14ac:dyDescent="0.3">
      <c r="A6" s="142">
        <v>0</v>
      </c>
      <c r="B6" s="143" t="s">
        <v>136</v>
      </c>
      <c r="C6" s="144">
        <f>J6*0.3</f>
        <v>660.6</v>
      </c>
      <c r="D6" s="144">
        <f>J6*0.4</f>
        <v>880.80000000000007</v>
      </c>
      <c r="E6" s="144">
        <f>J6*0.5</f>
        <v>1101</v>
      </c>
      <c r="F6" s="144">
        <f>J6*0.6</f>
        <v>1321.2</v>
      </c>
      <c r="G6" s="144">
        <f>J6*0.7</f>
        <v>1541.3999999999999</v>
      </c>
      <c r="H6" s="144">
        <f>J6*0.8</f>
        <v>1761.6000000000001</v>
      </c>
      <c r="I6" s="144">
        <f>J6*0.9</f>
        <v>1981.8</v>
      </c>
      <c r="J6" s="503">
        <v>2202</v>
      </c>
      <c r="K6" s="144">
        <f>J6*1.1</f>
        <v>2422.2000000000003</v>
      </c>
      <c r="L6" s="144">
        <f>J6*1.2</f>
        <v>2642.4</v>
      </c>
      <c r="M6" s="144">
        <f>J6*1.3</f>
        <v>2862.6</v>
      </c>
      <c r="N6" s="145">
        <f>J6*1.4</f>
        <v>3082.7999999999997</v>
      </c>
      <c r="O6" s="145">
        <f>J6*1.5</f>
        <v>3303</v>
      </c>
      <c r="P6" s="188">
        <v>180</v>
      </c>
      <c r="Q6" s="189">
        <v>180</v>
      </c>
      <c r="R6" s="1"/>
    </row>
    <row r="7" spans="1:18" ht="15.75" x14ac:dyDescent="0.25">
      <c r="A7" s="561">
        <v>1</v>
      </c>
      <c r="B7" s="136" t="s">
        <v>137</v>
      </c>
      <c r="C7" s="126">
        <f>J7*0.3</f>
        <v>771</v>
      </c>
      <c r="D7" s="126">
        <f>J7*0.4</f>
        <v>1028</v>
      </c>
      <c r="E7" s="126">
        <f>J7*0.5</f>
        <v>1285</v>
      </c>
      <c r="F7" s="126">
        <f>J7*0.6</f>
        <v>1542</v>
      </c>
      <c r="G7" s="126">
        <f>J7*0.7</f>
        <v>1798.9999999999998</v>
      </c>
      <c r="H7" s="126">
        <f>J7*0.8</f>
        <v>2056</v>
      </c>
      <c r="I7" s="126">
        <f>J7*0.9</f>
        <v>2313</v>
      </c>
      <c r="J7" s="126">
        <v>2570</v>
      </c>
      <c r="K7" s="126">
        <f>J7*1.1</f>
        <v>2827.0000000000005</v>
      </c>
      <c r="L7" s="126">
        <f>J7*1.2</f>
        <v>3084</v>
      </c>
      <c r="M7" s="126">
        <f>J7*1.3</f>
        <v>3341</v>
      </c>
      <c r="N7" s="127">
        <f>J7*1.4</f>
        <v>3597.9999999999995</v>
      </c>
      <c r="O7" s="127">
        <f>J7*1.5</f>
        <v>3855</v>
      </c>
      <c r="P7" s="190">
        <v>180</v>
      </c>
      <c r="Q7" s="191">
        <v>180</v>
      </c>
      <c r="R7" s="1"/>
    </row>
    <row r="8" spans="1:18" ht="15.75" x14ac:dyDescent="0.25">
      <c r="A8" s="555"/>
      <c r="B8" s="130" t="s">
        <v>138</v>
      </c>
      <c r="C8" s="113">
        <f t="shared" ref="C8:C13" si="0">J8*0.3</f>
        <v>771</v>
      </c>
      <c r="D8" s="113">
        <f t="shared" ref="D8:D96" si="1">J8*0.4</f>
        <v>1028</v>
      </c>
      <c r="E8" s="113">
        <f t="shared" ref="E8:E96" si="2">J8*0.5</f>
        <v>1285</v>
      </c>
      <c r="F8" s="113">
        <f t="shared" ref="F8:F96" si="3">J8*0.6</f>
        <v>1542</v>
      </c>
      <c r="G8" s="113">
        <f t="shared" ref="G8:G96" si="4">J8*0.7</f>
        <v>1798.9999999999998</v>
      </c>
      <c r="H8" s="113">
        <f t="shared" ref="H8:H96" si="5">J8*0.8</f>
        <v>2056</v>
      </c>
      <c r="I8" s="113">
        <f t="shared" ref="I8:I96" si="6">J8*0.9</f>
        <v>2313</v>
      </c>
      <c r="J8" s="504">
        <v>2570</v>
      </c>
      <c r="K8" s="113">
        <f t="shared" ref="K8:K96" si="7">J8*1.1</f>
        <v>2827.0000000000005</v>
      </c>
      <c r="L8" s="113">
        <f t="shared" ref="L8:L96" si="8">J8*1.2</f>
        <v>3084</v>
      </c>
      <c r="M8" s="113">
        <f t="shared" ref="M8:M96" si="9">J8*1.3</f>
        <v>3341</v>
      </c>
      <c r="N8" s="114">
        <f t="shared" ref="N8:N96" si="10">J8*1.4</f>
        <v>3597.9999999999995</v>
      </c>
      <c r="O8" s="114">
        <f t="shared" ref="O8:O96" si="11">J8*1.5</f>
        <v>3855</v>
      </c>
      <c r="P8" s="192">
        <v>180</v>
      </c>
      <c r="Q8" s="193">
        <v>180</v>
      </c>
      <c r="R8" s="1"/>
    </row>
    <row r="9" spans="1:18" ht="15.75" x14ac:dyDescent="0.25">
      <c r="A9" s="555"/>
      <c r="B9" s="130" t="s">
        <v>139</v>
      </c>
      <c r="C9" s="113">
        <f>J9*0.3</f>
        <v>771</v>
      </c>
      <c r="D9" s="113">
        <f t="shared" si="1"/>
        <v>1028</v>
      </c>
      <c r="E9" s="113">
        <f t="shared" si="2"/>
        <v>1285</v>
      </c>
      <c r="F9" s="113">
        <f t="shared" si="3"/>
        <v>1542</v>
      </c>
      <c r="G9" s="113">
        <f t="shared" si="4"/>
        <v>1798.9999999999998</v>
      </c>
      <c r="H9" s="113">
        <f t="shared" si="5"/>
        <v>2056</v>
      </c>
      <c r="I9" s="113">
        <f t="shared" si="6"/>
        <v>2313</v>
      </c>
      <c r="J9" s="504">
        <v>2570</v>
      </c>
      <c r="K9" s="113">
        <f t="shared" si="7"/>
        <v>2827.0000000000005</v>
      </c>
      <c r="L9" s="113">
        <f t="shared" si="8"/>
        <v>3084</v>
      </c>
      <c r="M9" s="113">
        <f t="shared" si="9"/>
        <v>3341</v>
      </c>
      <c r="N9" s="114">
        <f t="shared" si="10"/>
        <v>3597.9999999999995</v>
      </c>
      <c r="O9" s="114">
        <f t="shared" si="11"/>
        <v>3855</v>
      </c>
      <c r="P9" s="192">
        <v>180</v>
      </c>
      <c r="Q9" s="193">
        <v>180</v>
      </c>
      <c r="R9" s="1"/>
    </row>
    <row r="10" spans="1:18" ht="15.75" x14ac:dyDescent="0.25">
      <c r="A10" s="555"/>
      <c r="B10" s="130" t="s">
        <v>140</v>
      </c>
      <c r="C10" s="113">
        <f t="shared" si="0"/>
        <v>771</v>
      </c>
      <c r="D10" s="113">
        <f t="shared" si="1"/>
        <v>1028</v>
      </c>
      <c r="E10" s="113">
        <f t="shared" si="2"/>
        <v>1285</v>
      </c>
      <c r="F10" s="113">
        <f t="shared" si="3"/>
        <v>1542</v>
      </c>
      <c r="G10" s="113">
        <f t="shared" si="4"/>
        <v>1798.9999999999998</v>
      </c>
      <c r="H10" s="113">
        <f t="shared" si="5"/>
        <v>2056</v>
      </c>
      <c r="I10" s="113">
        <f t="shared" si="6"/>
        <v>2313</v>
      </c>
      <c r="J10" s="504">
        <v>2570</v>
      </c>
      <c r="K10" s="113">
        <f t="shared" si="7"/>
        <v>2827.0000000000005</v>
      </c>
      <c r="L10" s="113">
        <f t="shared" si="8"/>
        <v>3084</v>
      </c>
      <c r="M10" s="113">
        <f t="shared" si="9"/>
        <v>3341</v>
      </c>
      <c r="N10" s="114">
        <f t="shared" si="10"/>
        <v>3597.9999999999995</v>
      </c>
      <c r="O10" s="114">
        <f t="shared" si="11"/>
        <v>3855</v>
      </c>
      <c r="P10" s="192">
        <v>180</v>
      </c>
      <c r="Q10" s="193">
        <v>180</v>
      </c>
      <c r="R10" s="1"/>
    </row>
    <row r="11" spans="1:18" ht="15.75" x14ac:dyDescent="0.25">
      <c r="A11" s="555"/>
      <c r="B11" s="130" t="s">
        <v>141</v>
      </c>
      <c r="C11" s="113">
        <f t="shared" si="0"/>
        <v>771</v>
      </c>
      <c r="D11" s="113">
        <f t="shared" si="1"/>
        <v>1028</v>
      </c>
      <c r="E11" s="113">
        <f t="shared" si="2"/>
        <v>1285</v>
      </c>
      <c r="F11" s="113">
        <f t="shared" si="3"/>
        <v>1542</v>
      </c>
      <c r="G11" s="113">
        <f t="shared" si="4"/>
        <v>1798.9999999999998</v>
      </c>
      <c r="H11" s="113">
        <f t="shared" si="5"/>
        <v>2056</v>
      </c>
      <c r="I11" s="113">
        <f t="shared" si="6"/>
        <v>2313</v>
      </c>
      <c r="J11" s="504">
        <v>2570</v>
      </c>
      <c r="K11" s="113">
        <f t="shared" si="7"/>
        <v>2827.0000000000005</v>
      </c>
      <c r="L11" s="113">
        <f t="shared" si="8"/>
        <v>3084</v>
      </c>
      <c r="M11" s="113">
        <f t="shared" si="9"/>
        <v>3341</v>
      </c>
      <c r="N11" s="114">
        <f t="shared" si="10"/>
        <v>3597.9999999999995</v>
      </c>
      <c r="O11" s="114">
        <f t="shared" si="11"/>
        <v>3855</v>
      </c>
      <c r="P11" s="192">
        <v>180</v>
      </c>
      <c r="Q11" s="193">
        <v>180</v>
      </c>
      <c r="R11" s="1"/>
    </row>
    <row r="12" spans="1:18" ht="15.75" x14ac:dyDescent="0.25">
      <c r="A12" s="555"/>
      <c r="B12" s="130" t="s">
        <v>292</v>
      </c>
      <c r="C12" s="113">
        <f t="shared" si="0"/>
        <v>771</v>
      </c>
      <c r="D12" s="113">
        <f t="shared" si="1"/>
        <v>1028</v>
      </c>
      <c r="E12" s="113">
        <f t="shared" si="2"/>
        <v>1285</v>
      </c>
      <c r="F12" s="113">
        <f t="shared" si="3"/>
        <v>1542</v>
      </c>
      <c r="G12" s="113">
        <f t="shared" si="4"/>
        <v>1798.9999999999998</v>
      </c>
      <c r="H12" s="113">
        <f t="shared" si="5"/>
        <v>2056</v>
      </c>
      <c r="I12" s="113">
        <f t="shared" si="6"/>
        <v>2313</v>
      </c>
      <c r="J12" s="504">
        <v>2570</v>
      </c>
      <c r="K12" s="113">
        <f t="shared" si="7"/>
        <v>2827.0000000000005</v>
      </c>
      <c r="L12" s="113">
        <f t="shared" si="8"/>
        <v>3084</v>
      </c>
      <c r="M12" s="113">
        <f t="shared" si="9"/>
        <v>3341</v>
      </c>
      <c r="N12" s="114">
        <f t="shared" si="10"/>
        <v>3597.9999999999995</v>
      </c>
      <c r="O12" s="114">
        <f t="shared" si="11"/>
        <v>3855</v>
      </c>
      <c r="P12" s="194">
        <v>180</v>
      </c>
      <c r="Q12" s="195">
        <v>180</v>
      </c>
      <c r="R12" s="1"/>
    </row>
    <row r="13" spans="1:18" ht="15.75" x14ac:dyDescent="0.25">
      <c r="A13" s="555"/>
      <c r="B13" s="130" t="s">
        <v>142</v>
      </c>
      <c r="C13" s="113">
        <f t="shared" si="0"/>
        <v>771</v>
      </c>
      <c r="D13" s="113">
        <f t="shared" si="1"/>
        <v>1028</v>
      </c>
      <c r="E13" s="113">
        <f t="shared" si="2"/>
        <v>1285</v>
      </c>
      <c r="F13" s="113">
        <f t="shared" si="3"/>
        <v>1542</v>
      </c>
      <c r="G13" s="113">
        <f t="shared" si="4"/>
        <v>1798.9999999999998</v>
      </c>
      <c r="H13" s="113">
        <f t="shared" si="5"/>
        <v>2056</v>
      </c>
      <c r="I13" s="113">
        <f t="shared" si="6"/>
        <v>2313</v>
      </c>
      <c r="J13" s="504">
        <v>2570</v>
      </c>
      <c r="K13" s="113">
        <f t="shared" si="7"/>
        <v>2827.0000000000005</v>
      </c>
      <c r="L13" s="113">
        <f t="shared" si="8"/>
        <v>3084</v>
      </c>
      <c r="M13" s="113">
        <f t="shared" si="9"/>
        <v>3341</v>
      </c>
      <c r="N13" s="114">
        <f t="shared" si="10"/>
        <v>3597.9999999999995</v>
      </c>
      <c r="O13" s="114">
        <f t="shared" si="11"/>
        <v>3855</v>
      </c>
      <c r="P13" s="192">
        <v>180</v>
      </c>
      <c r="Q13" s="196">
        <v>180</v>
      </c>
      <c r="R13" s="1"/>
    </row>
    <row r="14" spans="1:18" ht="15.75" x14ac:dyDescent="0.25">
      <c r="A14" s="555"/>
      <c r="B14" s="130" t="s">
        <v>3</v>
      </c>
      <c r="C14" s="113">
        <f>J14*0.3</f>
        <v>771</v>
      </c>
      <c r="D14" s="113">
        <f t="shared" si="1"/>
        <v>1028</v>
      </c>
      <c r="E14" s="113">
        <f t="shared" si="2"/>
        <v>1285</v>
      </c>
      <c r="F14" s="113">
        <f t="shared" si="3"/>
        <v>1542</v>
      </c>
      <c r="G14" s="113">
        <f t="shared" si="4"/>
        <v>1798.9999999999998</v>
      </c>
      <c r="H14" s="113">
        <f t="shared" si="5"/>
        <v>2056</v>
      </c>
      <c r="I14" s="113">
        <f t="shared" si="6"/>
        <v>2313</v>
      </c>
      <c r="J14" s="504">
        <v>2570</v>
      </c>
      <c r="K14" s="113">
        <f t="shared" si="7"/>
        <v>2827.0000000000005</v>
      </c>
      <c r="L14" s="113">
        <f t="shared" si="8"/>
        <v>3084</v>
      </c>
      <c r="M14" s="113">
        <f t="shared" si="9"/>
        <v>3341</v>
      </c>
      <c r="N14" s="114">
        <f t="shared" si="10"/>
        <v>3597.9999999999995</v>
      </c>
      <c r="O14" s="114">
        <f t="shared" si="11"/>
        <v>3855</v>
      </c>
      <c r="P14" s="194">
        <v>180</v>
      </c>
      <c r="Q14" s="195">
        <v>220</v>
      </c>
      <c r="R14" s="1"/>
    </row>
    <row r="15" spans="1:18" ht="16.5" thickBot="1" x14ac:dyDescent="0.3">
      <c r="A15" s="556"/>
      <c r="B15" s="137" t="s">
        <v>4</v>
      </c>
      <c r="C15" s="133">
        <f>J15*0.3</f>
        <v>771</v>
      </c>
      <c r="D15" s="133">
        <f t="shared" si="1"/>
        <v>1028</v>
      </c>
      <c r="E15" s="133">
        <f t="shared" si="2"/>
        <v>1285</v>
      </c>
      <c r="F15" s="133">
        <f t="shared" si="3"/>
        <v>1542</v>
      </c>
      <c r="G15" s="133">
        <f t="shared" si="4"/>
        <v>1798.9999999999998</v>
      </c>
      <c r="H15" s="133">
        <f t="shared" si="5"/>
        <v>2056</v>
      </c>
      <c r="I15" s="133">
        <f t="shared" si="6"/>
        <v>2313</v>
      </c>
      <c r="J15" s="504">
        <v>2570</v>
      </c>
      <c r="K15" s="133">
        <f t="shared" si="7"/>
        <v>2827.0000000000005</v>
      </c>
      <c r="L15" s="133">
        <f t="shared" si="8"/>
        <v>3084</v>
      </c>
      <c r="M15" s="133">
        <f t="shared" si="9"/>
        <v>3341</v>
      </c>
      <c r="N15" s="134">
        <f t="shared" si="10"/>
        <v>3597.9999999999995</v>
      </c>
      <c r="O15" s="134">
        <f t="shared" si="11"/>
        <v>3855</v>
      </c>
      <c r="P15" s="197">
        <v>200</v>
      </c>
      <c r="Q15" s="198">
        <v>220</v>
      </c>
      <c r="R15" s="1"/>
    </row>
    <row r="16" spans="1:18" ht="15.75" x14ac:dyDescent="0.25">
      <c r="A16" s="561">
        <v>2</v>
      </c>
      <c r="B16" s="136" t="s">
        <v>143</v>
      </c>
      <c r="C16" s="126">
        <f t="shared" ref="C16:C28" si="12">J16*0.3</f>
        <v>1038</v>
      </c>
      <c r="D16" s="126">
        <f t="shared" si="1"/>
        <v>1384</v>
      </c>
      <c r="E16" s="126">
        <f t="shared" si="2"/>
        <v>1730</v>
      </c>
      <c r="F16" s="126">
        <f t="shared" si="3"/>
        <v>2076</v>
      </c>
      <c r="G16" s="126">
        <f t="shared" si="4"/>
        <v>2422</v>
      </c>
      <c r="H16" s="126">
        <f t="shared" si="5"/>
        <v>2768</v>
      </c>
      <c r="I16" s="126">
        <f t="shared" si="6"/>
        <v>3114</v>
      </c>
      <c r="J16" s="126">
        <v>3460</v>
      </c>
      <c r="K16" s="126">
        <f t="shared" si="7"/>
        <v>3806.0000000000005</v>
      </c>
      <c r="L16" s="126">
        <f t="shared" si="8"/>
        <v>4152</v>
      </c>
      <c r="M16" s="126">
        <f t="shared" si="9"/>
        <v>4498</v>
      </c>
      <c r="N16" s="127">
        <f t="shared" si="10"/>
        <v>4844</v>
      </c>
      <c r="O16" s="127">
        <f t="shared" si="11"/>
        <v>5190</v>
      </c>
      <c r="P16" s="190">
        <v>180</v>
      </c>
      <c r="Q16" s="191">
        <v>180</v>
      </c>
    </row>
    <row r="17" spans="1:17" ht="15.75" x14ac:dyDescent="0.25">
      <c r="A17" s="555"/>
      <c r="B17" s="130" t="s">
        <v>144</v>
      </c>
      <c r="C17" s="113">
        <f t="shared" si="12"/>
        <v>1038</v>
      </c>
      <c r="D17" s="113">
        <f t="shared" si="1"/>
        <v>1384</v>
      </c>
      <c r="E17" s="113">
        <f t="shared" si="2"/>
        <v>1730</v>
      </c>
      <c r="F17" s="113">
        <f t="shared" si="3"/>
        <v>2076</v>
      </c>
      <c r="G17" s="113">
        <f t="shared" si="4"/>
        <v>2422</v>
      </c>
      <c r="H17" s="113">
        <f t="shared" si="5"/>
        <v>2768</v>
      </c>
      <c r="I17" s="113">
        <f t="shared" si="6"/>
        <v>3114</v>
      </c>
      <c r="J17" s="504">
        <v>3460</v>
      </c>
      <c r="K17" s="113">
        <f t="shared" si="7"/>
        <v>3806.0000000000005</v>
      </c>
      <c r="L17" s="113">
        <f t="shared" si="8"/>
        <v>4152</v>
      </c>
      <c r="M17" s="113">
        <f t="shared" si="9"/>
        <v>4498</v>
      </c>
      <c r="N17" s="114">
        <f t="shared" si="10"/>
        <v>4844</v>
      </c>
      <c r="O17" s="114">
        <f t="shared" si="11"/>
        <v>5190</v>
      </c>
      <c r="P17" s="194">
        <v>180</v>
      </c>
      <c r="Q17" s="195">
        <v>180</v>
      </c>
    </row>
    <row r="18" spans="1:17" ht="15.75" x14ac:dyDescent="0.25">
      <c r="A18" s="555"/>
      <c r="B18" s="130" t="s">
        <v>293</v>
      </c>
      <c r="C18" s="113">
        <f t="shared" si="12"/>
        <v>1038</v>
      </c>
      <c r="D18" s="113">
        <f t="shared" si="1"/>
        <v>1384</v>
      </c>
      <c r="E18" s="113">
        <f t="shared" si="2"/>
        <v>1730</v>
      </c>
      <c r="F18" s="113">
        <f t="shared" si="3"/>
        <v>2076</v>
      </c>
      <c r="G18" s="113">
        <f t="shared" si="4"/>
        <v>2422</v>
      </c>
      <c r="H18" s="113">
        <f t="shared" si="5"/>
        <v>2768</v>
      </c>
      <c r="I18" s="113">
        <f t="shared" si="6"/>
        <v>3114</v>
      </c>
      <c r="J18" s="504">
        <v>3460</v>
      </c>
      <c r="K18" s="113">
        <f t="shared" si="7"/>
        <v>3806.0000000000005</v>
      </c>
      <c r="L18" s="113">
        <f t="shared" si="8"/>
        <v>4152</v>
      </c>
      <c r="M18" s="113">
        <f t="shared" si="9"/>
        <v>4498</v>
      </c>
      <c r="N18" s="114">
        <f t="shared" si="10"/>
        <v>4844</v>
      </c>
      <c r="O18" s="114">
        <f t="shared" si="11"/>
        <v>5190</v>
      </c>
      <c r="P18" s="194">
        <v>180</v>
      </c>
      <c r="Q18" s="195">
        <v>180</v>
      </c>
    </row>
    <row r="19" spans="1:17" ht="15.75" x14ac:dyDescent="0.25">
      <c r="A19" s="555"/>
      <c r="B19" s="130" t="s">
        <v>145</v>
      </c>
      <c r="C19" s="113">
        <f t="shared" si="12"/>
        <v>1038</v>
      </c>
      <c r="D19" s="113">
        <f t="shared" si="1"/>
        <v>1384</v>
      </c>
      <c r="E19" s="113">
        <f t="shared" si="2"/>
        <v>1730</v>
      </c>
      <c r="F19" s="113">
        <f t="shared" si="3"/>
        <v>2076</v>
      </c>
      <c r="G19" s="113">
        <f t="shared" si="4"/>
        <v>2422</v>
      </c>
      <c r="H19" s="113">
        <f t="shared" si="5"/>
        <v>2768</v>
      </c>
      <c r="I19" s="113">
        <f t="shared" si="6"/>
        <v>3114</v>
      </c>
      <c r="J19" s="504">
        <v>3460</v>
      </c>
      <c r="K19" s="113">
        <f t="shared" si="7"/>
        <v>3806.0000000000005</v>
      </c>
      <c r="L19" s="113">
        <f t="shared" si="8"/>
        <v>4152</v>
      </c>
      <c r="M19" s="113">
        <f t="shared" si="9"/>
        <v>4498</v>
      </c>
      <c r="N19" s="114">
        <f t="shared" si="10"/>
        <v>4844</v>
      </c>
      <c r="O19" s="114">
        <f t="shared" si="11"/>
        <v>5190</v>
      </c>
      <c r="P19" s="194">
        <v>180</v>
      </c>
      <c r="Q19" s="195">
        <v>220</v>
      </c>
    </row>
    <row r="20" spans="1:17" ht="15.75" x14ac:dyDescent="0.25">
      <c r="A20" s="555"/>
      <c r="B20" s="130" t="s">
        <v>146</v>
      </c>
      <c r="C20" s="113">
        <f t="shared" si="12"/>
        <v>1038</v>
      </c>
      <c r="D20" s="113">
        <f t="shared" si="1"/>
        <v>1384</v>
      </c>
      <c r="E20" s="113">
        <f t="shared" si="2"/>
        <v>1730</v>
      </c>
      <c r="F20" s="113">
        <f t="shared" si="3"/>
        <v>2076</v>
      </c>
      <c r="G20" s="113">
        <f t="shared" si="4"/>
        <v>2422</v>
      </c>
      <c r="H20" s="113">
        <f t="shared" si="5"/>
        <v>2768</v>
      </c>
      <c r="I20" s="113">
        <f t="shared" si="6"/>
        <v>3114</v>
      </c>
      <c r="J20" s="504">
        <v>3460</v>
      </c>
      <c r="K20" s="113">
        <f t="shared" si="7"/>
        <v>3806.0000000000005</v>
      </c>
      <c r="L20" s="113">
        <f t="shared" si="8"/>
        <v>4152</v>
      </c>
      <c r="M20" s="113">
        <f t="shared" si="9"/>
        <v>4498</v>
      </c>
      <c r="N20" s="114">
        <f t="shared" si="10"/>
        <v>4844</v>
      </c>
      <c r="O20" s="114">
        <f t="shared" si="11"/>
        <v>5190</v>
      </c>
      <c r="P20" s="192">
        <v>180</v>
      </c>
      <c r="Q20" s="193">
        <v>180</v>
      </c>
    </row>
    <row r="21" spans="1:17" ht="15.75" x14ac:dyDescent="0.25">
      <c r="A21" s="555"/>
      <c r="B21" s="130" t="s">
        <v>5</v>
      </c>
      <c r="C21" s="113">
        <f t="shared" si="12"/>
        <v>1038</v>
      </c>
      <c r="D21" s="113">
        <f t="shared" si="1"/>
        <v>1384</v>
      </c>
      <c r="E21" s="113">
        <f t="shared" si="2"/>
        <v>1730</v>
      </c>
      <c r="F21" s="113">
        <f t="shared" si="3"/>
        <v>2076</v>
      </c>
      <c r="G21" s="113">
        <f t="shared" si="4"/>
        <v>2422</v>
      </c>
      <c r="H21" s="113">
        <f t="shared" si="5"/>
        <v>2768</v>
      </c>
      <c r="I21" s="113">
        <f t="shared" si="6"/>
        <v>3114</v>
      </c>
      <c r="J21" s="504">
        <v>3460</v>
      </c>
      <c r="K21" s="113">
        <f t="shared" si="7"/>
        <v>3806.0000000000005</v>
      </c>
      <c r="L21" s="113">
        <f t="shared" si="8"/>
        <v>4152</v>
      </c>
      <c r="M21" s="113">
        <f t="shared" si="9"/>
        <v>4498</v>
      </c>
      <c r="N21" s="114">
        <f t="shared" si="10"/>
        <v>4844</v>
      </c>
      <c r="O21" s="114">
        <f t="shared" si="11"/>
        <v>5190</v>
      </c>
      <c r="P21" s="194">
        <v>180</v>
      </c>
      <c r="Q21" s="195">
        <v>220</v>
      </c>
    </row>
    <row r="22" spans="1:17" ht="15.75" x14ac:dyDescent="0.25">
      <c r="A22" s="555"/>
      <c r="B22" s="130" t="s">
        <v>147</v>
      </c>
      <c r="C22" s="113">
        <f t="shared" si="12"/>
        <v>1038</v>
      </c>
      <c r="D22" s="113">
        <f t="shared" si="1"/>
        <v>1384</v>
      </c>
      <c r="E22" s="113">
        <f t="shared" si="2"/>
        <v>1730</v>
      </c>
      <c r="F22" s="113">
        <f t="shared" si="3"/>
        <v>2076</v>
      </c>
      <c r="G22" s="113">
        <f t="shared" si="4"/>
        <v>2422</v>
      </c>
      <c r="H22" s="113">
        <f t="shared" si="5"/>
        <v>2768</v>
      </c>
      <c r="I22" s="113">
        <f t="shared" si="6"/>
        <v>3114</v>
      </c>
      <c r="J22" s="504">
        <v>3460</v>
      </c>
      <c r="K22" s="113">
        <f t="shared" si="7"/>
        <v>3806.0000000000005</v>
      </c>
      <c r="L22" s="113">
        <f t="shared" si="8"/>
        <v>4152</v>
      </c>
      <c r="M22" s="113">
        <f t="shared" si="9"/>
        <v>4498</v>
      </c>
      <c r="N22" s="114">
        <f t="shared" si="10"/>
        <v>4844</v>
      </c>
      <c r="O22" s="114">
        <f t="shared" si="11"/>
        <v>5190</v>
      </c>
      <c r="P22" s="192">
        <v>178</v>
      </c>
      <c r="Q22" s="193">
        <v>180</v>
      </c>
    </row>
    <row r="23" spans="1:17" ht="15.75" x14ac:dyDescent="0.25">
      <c r="A23" s="555"/>
      <c r="B23" s="130" t="s">
        <v>148</v>
      </c>
      <c r="C23" s="113">
        <f t="shared" si="12"/>
        <v>1038</v>
      </c>
      <c r="D23" s="113">
        <f t="shared" si="1"/>
        <v>1384</v>
      </c>
      <c r="E23" s="113">
        <f t="shared" si="2"/>
        <v>1730</v>
      </c>
      <c r="F23" s="113">
        <f t="shared" si="3"/>
        <v>2076</v>
      </c>
      <c r="G23" s="113">
        <f t="shared" si="4"/>
        <v>2422</v>
      </c>
      <c r="H23" s="113">
        <f t="shared" si="5"/>
        <v>2768</v>
      </c>
      <c r="I23" s="113">
        <f t="shared" si="6"/>
        <v>3114</v>
      </c>
      <c r="J23" s="504">
        <v>3460</v>
      </c>
      <c r="K23" s="113">
        <f t="shared" si="7"/>
        <v>3806.0000000000005</v>
      </c>
      <c r="L23" s="113">
        <f t="shared" si="8"/>
        <v>4152</v>
      </c>
      <c r="M23" s="113">
        <f t="shared" si="9"/>
        <v>4498</v>
      </c>
      <c r="N23" s="114">
        <f t="shared" si="10"/>
        <v>4844</v>
      </c>
      <c r="O23" s="114">
        <f t="shared" si="11"/>
        <v>5190</v>
      </c>
      <c r="P23" s="192">
        <v>180</v>
      </c>
      <c r="Q23" s="193">
        <v>180</v>
      </c>
    </row>
    <row r="24" spans="1:17" ht="15.75" x14ac:dyDescent="0.25">
      <c r="A24" s="555"/>
      <c r="B24" s="130" t="s">
        <v>149</v>
      </c>
      <c r="C24" s="113">
        <f t="shared" si="12"/>
        <v>1038</v>
      </c>
      <c r="D24" s="113">
        <f t="shared" si="1"/>
        <v>1384</v>
      </c>
      <c r="E24" s="113">
        <f t="shared" si="2"/>
        <v>1730</v>
      </c>
      <c r="F24" s="113">
        <f t="shared" si="3"/>
        <v>2076</v>
      </c>
      <c r="G24" s="113">
        <f t="shared" si="4"/>
        <v>2422</v>
      </c>
      <c r="H24" s="113">
        <f t="shared" si="5"/>
        <v>2768</v>
      </c>
      <c r="I24" s="113">
        <f t="shared" si="6"/>
        <v>3114</v>
      </c>
      <c r="J24" s="504">
        <v>3460</v>
      </c>
      <c r="K24" s="113">
        <f t="shared" si="7"/>
        <v>3806.0000000000005</v>
      </c>
      <c r="L24" s="113">
        <f t="shared" si="8"/>
        <v>4152</v>
      </c>
      <c r="M24" s="113">
        <f t="shared" si="9"/>
        <v>4498</v>
      </c>
      <c r="N24" s="114">
        <f t="shared" si="10"/>
        <v>4844</v>
      </c>
      <c r="O24" s="114">
        <f t="shared" si="11"/>
        <v>5190</v>
      </c>
      <c r="P24" s="192">
        <v>180</v>
      </c>
      <c r="Q24" s="193">
        <v>180</v>
      </c>
    </row>
    <row r="25" spans="1:17" ht="15.75" x14ac:dyDescent="0.25">
      <c r="A25" s="555"/>
      <c r="B25" s="130" t="s">
        <v>150</v>
      </c>
      <c r="C25" s="113">
        <f t="shared" si="12"/>
        <v>1038</v>
      </c>
      <c r="D25" s="113">
        <f t="shared" si="1"/>
        <v>1384</v>
      </c>
      <c r="E25" s="113">
        <f t="shared" si="2"/>
        <v>1730</v>
      </c>
      <c r="F25" s="113">
        <f t="shared" si="3"/>
        <v>2076</v>
      </c>
      <c r="G25" s="113">
        <f t="shared" si="4"/>
        <v>2422</v>
      </c>
      <c r="H25" s="113">
        <f t="shared" si="5"/>
        <v>2768</v>
      </c>
      <c r="I25" s="113">
        <f t="shared" si="6"/>
        <v>3114</v>
      </c>
      <c r="J25" s="504">
        <v>3460</v>
      </c>
      <c r="K25" s="113">
        <f t="shared" si="7"/>
        <v>3806.0000000000005</v>
      </c>
      <c r="L25" s="113">
        <f t="shared" si="8"/>
        <v>4152</v>
      </c>
      <c r="M25" s="113">
        <f t="shared" si="9"/>
        <v>4498</v>
      </c>
      <c r="N25" s="114">
        <f t="shared" si="10"/>
        <v>4844</v>
      </c>
      <c r="O25" s="114">
        <f t="shared" si="11"/>
        <v>5190</v>
      </c>
      <c r="P25" s="192">
        <v>180</v>
      </c>
      <c r="Q25" s="193">
        <v>180</v>
      </c>
    </row>
    <row r="26" spans="1:17" ht="15.75" x14ac:dyDescent="0.25">
      <c r="A26" s="555"/>
      <c r="B26" s="130" t="s">
        <v>151</v>
      </c>
      <c r="C26" s="113">
        <f t="shared" si="12"/>
        <v>1038</v>
      </c>
      <c r="D26" s="113">
        <f t="shared" si="1"/>
        <v>1384</v>
      </c>
      <c r="E26" s="113">
        <f t="shared" si="2"/>
        <v>1730</v>
      </c>
      <c r="F26" s="113">
        <f t="shared" si="3"/>
        <v>2076</v>
      </c>
      <c r="G26" s="113">
        <f t="shared" si="4"/>
        <v>2422</v>
      </c>
      <c r="H26" s="113">
        <f t="shared" si="5"/>
        <v>2768</v>
      </c>
      <c r="I26" s="113">
        <f t="shared" si="6"/>
        <v>3114</v>
      </c>
      <c r="J26" s="504">
        <v>3460</v>
      </c>
      <c r="K26" s="113">
        <f t="shared" si="7"/>
        <v>3806.0000000000005</v>
      </c>
      <c r="L26" s="113">
        <f t="shared" si="8"/>
        <v>4152</v>
      </c>
      <c r="M26" s="113">
        <f t="shared" si="9"/>
        <v>4498</v>
      </c>
      <c r="N26" s="114">
        <f t="shared" si="10"/>
        <v>4844</v>
      </c>
      <c r="O26" s="114">
        <f t="shared" si="11"/>
        <v>5190</v>
      </c>
      <c r="P26" s="194">
        <v>180</v>
      </c>
      <c r="Q26" s="195">
        <v>180</v>
      </c>
    </row>
    <row r="27" spans="1:17" ht="15.75" x14ac:dyDescent="0.25">
      <c r="A27" s="555"/>
      <c r="B27" s="124" t="s">
        <v>294</v>
      </c>
      <c r="C27" s="113">
        <f t="shared" si="12"/>
        <v>1038</v>
      </c>
      <c r="D27" s="113">
        <f t="shared" si="1"/>
        <v>1384</v>
      </c>
      <c r="E27" s="113">
        <f t="shared" si="2"/>
        <v>1730</v>
      </c>
      <c r="F27" s="113">
        <f t="shared" si="3"/>
        <v>2076</v>
      </c>
      <c r="G27" s="113">
        <f t="shared" si="4"/>
        <v>2422</v>
      </c>
      <c r="H27" s="113">
        <f t="shared" si="5"/>
        <v>2768</v>
      </c>
      <c r="I27" s="113">
        <f t="shared" si="6"/>
        <v>3114</v>
      </c>
      <c r="J27" s="504">
        <v>3460</v>
      </c>
      <c r="K27" s="113">
        <f t="shared" si="7"/>
        <v>3806.0000000000005</v>
      </c>
      <c r="L27" s="113">
        <f t="shared" si="8"/>
        <v>4152</v>
      </c>
      <c r="M27" s="113">
        <f t="shared" si="9"/>
        <v>4498</v>
      </c>
      <c r="N27" s="114">
        <f t="shared" si="10"/>
        <v>4844</v>
      </c>
      <c r="O27" s="114">
        <f t="shared" si="11"/>
        <v>5190</v>
      </c>
      <c r="P27" s="199">
        <v>180</v>
      </c>
      <c r="Q27" s="200">
        <v>220</v>
      </c>
    </row>
    <row r="28" spans="1:17" ht="15.75" customHeight="1" x14ac:dyDescent="0.25">
      <c r="A28" s="563"/>
      <c r="B28" s="538" t="s">
        <v>331</v>
      </c>
      <c r="C28" s="547">
        <f t="shared" si="12"/>
        <v>1038</v>
      </c>
      <c r="D28" s="547">
        <f t="shared" si="1"/>
        <v>1384</v>
      </c>
      <c r="E28" s="547">
        <f t="shared" si="2"/>
        <v>1730</v>
      </c>
      <c r="F28" s="547">
        <f t="shared" si="3"/>
        <v>2076</v>
      </c>
      <c r="G28" s="547">
        <f t="shared" si="4"/>
        <v>2422</v>
      </c>
      <c r="H28" s="547">
        <f t="shared" si="5"/>
        <v>2768</v>
      </c>
      <c r="I28" s="547">
        <f t="shared" si="6"/>
        <v>3114</v>
      </c>
      <c r="J28" s="499">
        <v>3460</v>
      </c>
      <c r="K28" s="547">
        <f t="shared" si="7"/>
        <v>3806.0000000000005</v>
      </c>
      <c r="L28" s="547">
        <f t="shared" si="8"/>
        <v>4152</v>
      </c>
      <c r="M28" s="547">
        <f t="shared" si="9"/>
        <v>4498</v>
      </c>
      <c r="N28" s="547">
        <f t="shared" si="10"/>
        <v>4844</v>
      </c>
      <c r="O28" s="552">
        <f t="shared" si="11"/>
        <v>5190</v>
      </c>
      <c r="P28" s="567">
        <v>180</v>
      </c>
      <c r="Q28" s="569">
        <v>215</v>
      </c>
    </row>
    <row r="29" spans="1:17" ht="157.5" customHeight="1" x14ac:dyDescent="0.25">
      <c r="A29" s="563"/>
      <c r="B29" s="539"/>
      <c r="C29" s="548"/>
      <c r="D29" s="548"/>
      <c r="E29" s="548"/>
      <c r="F29" s="548"/>
      <c r="G29" s="548"/>
      <c r="H29" s="548"/>
      <c r="I29" s="548"/>
      <c r="J29" s="500"/>
      <c r="K29" s="548"/>
      <c r="L29" s="548"/>
      <c r="M29" s="548"/>
      <c r="N29" s="548"/>
      <c r="O29" s="553"/>
      <c r="P29" s="568"/>
      <c r="Q29" s="570">
        <v>220</v>
      </c>
    </row>
    <row r="30" spans="1:17" ht="31.5" x14ac:dyDescent="0.25">
      <c r="A30" s="555"/>
      <c r="B30" s="125" t="s">
        <v>152</v>
      </c>
      <c r="C30" s="113">
        <f t="shared" ref="C30:C41" si="13">J30*0.3</f>
        <v>836.69999999999993</v>
      </c>
      <c r="D30" s="113">
        <f t="shared" si="1"/>
        <v>1115.6000000000001</v>
      </c>
      <c r="E30" s="113">
        <f t="shared" si="2"/>
        <v>1394.5</v>
      </c>
      <c r="F30" s="113">
        <f t="shared" si="3"/>
        <v>1673.3999999999999</v>
      </c>
      <c r="G30" s="113">
        <f t="shared" si="4"/>
        <v>1952.3</v>
      </c>
      <c r="H30" s="113">
        <f t="shared" si="5"/>
        <v>2231.2000000000003</v>
      </c>
      <c r="I30" s="113">
        <f t="shared" si="6"/>
        <v>2510.1</v>
      </c>
      <c r="J30" s="504">
        <v>2789</v>
      </c>
      <c r="K30" s="113">
        <f t="shared" si="7"/>
        <v>3067.9</v>
      </c>
      <c r="L30" s="115">
        <f t="shared" si="8"/>
        <v>3346.7999999999997</v>
      </c>
      <c r="M30" s="115">
        <f t="shared" si="9"/>
        <v>3625.7000000000003</v>
      </c>
      <c r="N30" s="152">
        <f t="shared" si="10"/>
        <v>3904.6</v>
      </c>
      <c r="O30" s="152">
        <f t="shared" si="11"/>
        <v>4183.5</v>
      </c>
      <c r="P30" s="192" t="s">
        <v>298</v>
      </c>
      <c r="Q30" s="193">
        <v>150</v>
      </c>
    </row>
    <row r="31" spans="1:17" ht="32.25" thickBot="1" x14ac:dyDescent="0.3">
      <c r="A31" s="556"/>
      <c r="B31" s="137" t="s">
        <v>153</v>
      </c>
      <c r="C31" s="133">
        <f t="shared" si="13"/>
        <v>836.69999999999993</v>
      </c>
      <c r="D31" s="133">
        <f>J31*0.4</f>
        <v>1115.6000000000001</v>
      </c>
      <c r="E31" s="133">
        <f>J31*0.5</f>
        <v>1394.5</v>
      </c>
      <c r="F31" s="133">
        <f>J31*0.6</f>
        <v>1673.3999999999999</v>
      </c>
      <c r="G31" s="133">
        <f>J31*0.7</f>
        <v>1952.3</v>
      </c>
      <c r="H31" s="133">
        <f>J31*0.8</f>
        <v>2231.2000000000003</v>
      </c>
      <c r="I31" s="133">
        <v>1170</v>
      </c>
      <c r="J31" s="505">
        <v>2789</v>
      </c>
      <c r="K31" s="133">
        <f>J31*1.1</f>
        <v>3067.9</v>
      </c>
      <c r="L31" s="133">
        <f>J31*1.2</f>
        <v>3346.7999999999997</v>
      </c>
      <c r="M31" s="133">
        <f>J31*1.3</f>
        <v>3625.7000000000003</v>
      </c>
      <c r="N31" s="134">
        <f>J31*1.4</f>
        <v>3904.6</v>
      </c>
      <c r="O31" s="134">
        <f>J31*1.5</f>
        <v>4183.5</v>
      </c>
      <c r="P31" s="201" t="s">
        <v>298</v>
      </c>
      <c r="Q31" s="202">
        <v>150</v>
      </c>
    </row>
    <row r="32" spans="1:17" ht="15.75" x14ac:dyDescent="0.25">
      <c r="A32" s="564">
        <v>3</v>
      </c>
      <c r="B32" s="136" t="s">
        <v>6</v>
      </c>
      <c r="C32" s="126">
        <f t="shared" si="13"/>
        <v>1063.5</v>
      </c>
      <c r="D32" s="126">
        <f t="shared" si="1"/>
        <v>1418</v>
      </c>
      <c r="E32" s="126">
        <f t="shared" si="2"/>
        <v>1772.5</v>
      </c>
      <c r="F32" s="126">
        <f t="shared" si="3"/>
        <v>2127</v>
      </c>
      <c r="G32" s="126">
        <f t="shared" si="4"/>
        <v>2481.5</v>
      </c>
      <c r="H32" s="126">
        <f t="shared" si="5"/>
        <v>2836</v>
      </c>
      <c r="I32" s="126">
        <f t="shared" si="6"/>
        <v>3190.5</v>
      </c>
      <c r="J32" s="126">
        <v>3545</v>
      </c>
      <c r="K32" s="126">
        <f t="shared" si="7"/>
        <v>3899.5000000000005</v>
      </c>
      <c r="L32" s="126">
        <f t="shared" si="8"/>
        <v>4254</v>
      </c>
      <c r="M32" s="126">
        <f t="shared" si="9"/>
        <v>4608.5</v>
      </c>
      <c r="N32" s="127">
        <f t="shared" si="10"/>
        <v>4963</v>
      </c>
      <c r="O32" s="127">
        <f t="shared" si="11"/>
        <v>5317.5</v>
      </c>
      <c r="P32" s="203">
        <v>180</v>
      </c>
      <c r="Q32" s="204">
        <v>180</v>
      </c>
    </row>
    <row r="33" spans="1:17" ht="31.5" x14ac:dyDescent="0.25">
      <c r="A33" s="565"/>
      <c r="B33" s="130" t="s">
        <v>300</v>
      </c>
      <c r="C33" s="113">
        <f t="shared" si="13"/>
        <v>1063.5</v>
      </c>
      <c r="D33" s="113">
        <f t="shared" si="1"/>
        <v>1418</v>
      </c>
      <c r="E33" s="113">
        <f t="shared" si="2"/>
        <v>1772.5</v>
      </c>
      <c r="F33" s="113">
        <f t="shared" si="3"/>
        <v>2127</v>
      </c>
      <c r="G33" s="113">
        <f t="shared" si="4"/>
        <v>2481.5</v>
      </c>
      <c r="H33" s="113">
        <f t="shared" si="5"/>
        <v>2836</v>
      </c>
      <c r="I33" s="113">
        <f t="shared" si="6"/>
        <v>3190.5</v>
      </c>
      <c r="J33" s="504">
        <v>3545</v>
      </c>
      <c r="K33" s="113">
        <f t="shared" si="7"/>
        <v>3899.5000000000005</v>
      </c>
      <c r="L33" s="113">
        <f t="shared" si="8"/>
        <v>4254</v>
      </c>
      <c r="M33" s="113">
        <f t="shared" si="9"/>
        <v>4608.5</v>
      </c>
      <c r="N33" s="114">
        <f t="shared" si="10"/>
        <v>4963</v>
      </c>
      <c r="O33" s="114">
        <f t="shared" si="11"/>
        <v>5317.5</v>
      </c>
      <c r="P33" s="205">
        <v>190</v>
      </c>
      <c r="Q33" s="193">
        <v>190</v>
      </c>
    </row>
    <row r="34" spans="1:17" ht="30.75" x14ac:dyDescent="0.25">
      <c r="A34" s="565"/>
      <c r="B34" s="130" t="s">
        <v>301</v>
      </c>
      <c r="C34" s="113">
        <f t="shared" si="13"/>
        <v>1063.5</v>
      </c>
      <c r="D34" s="113">
        <f t="shared" si="1"/>
        <v>1418</v>
      </c>
      <c r="E34" s="113">
        <f t="shared" si="2"/>
        <v>1772.5</v>
      </c>
      <c r="F34" s="113">
        <f t="shared" si="3"/>
        <v>2127</v>
      </c>
      <c r="G34" s="113">
        <f t="shared" si="4"/>
        <v>2481.5</v>
      </c>
      <c r="H34" s="113">
        <f t="shared" si="5"/>
        <v>2836</v>
      </c>
      <c r="I34" s="113">
        <f t="shared" si="6"/>
        <v>3190.5</v>
      </c>
      <c r="J34" s="504">
        <v>3545</v>
      </c>
      <c r="K34" s="113">
        <f t="shared" si="7"/>
        <v>3899.5000000000005</v>
      </c>
      <c r="L34" s="113">
        <f t="shared" si="8"/>
        <v>4254</v>
      </c>
      <c r="M34" s="113">
        <f t="shared" si="9"/>
        <v>4608.5</v>
      </c>
      <c r="N34" s="114">
        <f t="shared" si="10"/>
        <v>4963</v>
      </c>
      <c r="O34" s="114">
        <f t="shared" si="11"/>
        <v>5317.5</v>
      </c>
      <c r="P34" s="194">
        <v>150</v>
      </c>
      <c r="Q34" s="195" t="s">
        <v>298</v>
      </c>
    </row>
    <row r="35" spans="1:17" ht="15.75" x14ac:dyDescent="0.25">
      <c r="A35" s="565"/>
      <c r="B35" s="130" t="s">
        <v>302</v>
      </c>
      <c r="C35" s="113">
        <f t="shared" si="13"/>
        <v>1063.5</v>
      </c>
      <c r="D35" s="113">
        <f t="shared" si="1"/>
        <v>1418</v>
      </c>
      <c r="E35" s="113">
        <f t="shared" si="2"/>
        <v>1772.5</v>
      </c>
      <c r="F35" s="113">
        <f t="shared" si="3"/>
        <v>2127</v>
      </c>
      <c r="G35" s="113">
        <f t="shared" si="4"/>
        <v>2481.5</v>
      </c>
      <c r="H35" s="113">
        <f t="shared" si="5"/>
        <v>2836</v>
      </c>
      <c r="I35" s="113">
        <f t="shared" si="6"/>
        <v>3190.5</v>
      </c>
      <c r="J35" s="504">
        <v>3545</v>
      </c>
      <c r="K35" s="113">
        <f t="shared" si="7"/>
        <v>3899.5000000000005</v>
      </c>
      <c r="L35" s="113">
        <f t="shared" si="8"/>
        <v>4254</v>
      </c>
      <c r="M35" s="113">
        <f t="shared" si="9"/>
        <v>4608.5</v>
      </c>
      <c r="N35" s="114">
        <f t="shared" si="10"/>
        <v>4963</v>
      </c>
      <c r="O35" s="114">
        <f t="shared" si="11"/>
        <v>5317.5</v>
      </c>
      <c r="P35" s="194">
        <v>180</v>
      </c>
      <c r="Q35" s="195">
        <v>180</v>
      </c>
    </row>
    <row r="36" spans="1:17" ht="31.5" x14ac:dyDescent="0.25">
      <c r="A36" s="565"/>
      <c r="B36" s="130" t="s">
        <v>305</v>
      </c>
      <c r="C36" s="113">
        <f t="shared" si="13"/>
        <v>856.8</v>
      </c>
      <c r="D36" s="113">
        <f t="shared" si="1"/>
        <v>1142.4000000000001</v>
      </c>
      <c r="E36" s="113">
        <f t="shared" si="2"/>
        <v>1428</v>
      </c>
      <c r="F36" s="113">
        <f t="shared" si="3"/>
        <v>1713.6</v>
      </c>
      <c r="G36" s="113">
        <f t="shared" si="4"/>
        <v>1999.1999999999998</v>
      </c>
      <c r="H36" s="113">
        <f t="shared" si="5"/>
        <v>2284.8000000000002</v>
      </c>
      <c r="I36" s="113">
        <f t="shared" si="6"/>
        <v>2570.4</v>
      </c>
      <c r="J36" s="504">
        <v>2856</v>
      </c>
      <c r="K36" s="113">
        <f t="shared" si="7"/>
        <v>3141.6000000000004</v>
      </c>
      <c r="L36" s="113">
        <f t="shared" si="8"/>
        <v>3427.2</v>
      </c>
      <c r="M36" s="113">
        <f t="shared" si="9"/>
        <v>3712.8</v>
      </c>
      <c r="N36" s="114">
        <f t="shared" si="10"/>
        <v>3998.3999999999996</v>
      </c>
      <c r="O36" s="114">
        <f t="shared" si="11"/>
        <v>4284</v>
      </c>
      <c r="P36" s="205" t="s">
        <v>298</v>
      </c>
      <c r="Q36" s="193">
        <v>220</v>
      </c>
    </row>
    <row r="37" spans="1:17" ht="31.5" x14ac:dyDescent="0.25">
      <c r="A37" s="565"/>
      <c r="B37" s="130" t="s">
        <v>306</v>
      </c>
      <c r="C37" s="113">
        <f t="shared" si="13"/>
        <v>856.8</v>
      </c>
      <c r="D37" s="113">
        <f t="shared" si="1"/>
        <v>1142.4000000000001</v>
      </c>
      <c r="E37" s="113">
        <f t="shared" si="2"/>
        <v>1428</v>
      </c>
      <c r="F37" s="113">
        <f t="shared" si="3"/>
        <v>1713.6</v>
      </c>
      <c r="G37" s="113">
        <f t="shared" si="4"/>
        <v>1999.1999999999998</v>
      </c>
      <c r="H37" s="113">
        <f t="shared" si="5"/>
        <v>2284.8000000000002</v>
      </c>
      <c r="I37" s="113">
        <f t="shared" si="6"/>
        <v>2570.4</v>
      </c>
      <c r="J37" s="504">
        <v>2856</v>
      </c>
      <c r="K37" s="113">
        <f t="shared" si="7"/>
        <v>3141.6000000000004</v>
      </c>
      <c r="L37" s="113">
        <f t="shared" si="8"/>
        <v>3427.2</v>
      </c>
      <c r="M37" s="113">
        <f t="shared" si="9"/>
        <v>3712.8</v>
      </c>
      <c r="N37" s="114">
        <f t="shared" si="10"/>
        <v>3998.3999999999996</v>
      </c>
      <c r="O37" s="114">
        <f t="shared" si="11"/>
        <v>4284</v>
      </c>
      <c r="P37" s="205" t="s">
        <v>298</v>
      </c>
      <c r="Q37" s="193">
        <v>220</v>
      </c>
    </row>
    <row r="38" spans="1:17" ht="31.5" x14ac:dyDescent="0.25">
      <c r="A38" s="565"/>
      <c r="B38" s="130" t="s">
        <v>308</v>
      </c>
      <c r="C38" s="113">
        <f t="shared" si="13"/>
        <v>1063.5</v>
      </c>
      <c r="D38" s="113">
        <f t="shared" si="1"/>
        <v>1418</v>
      </c>
      <c r="E38" s="113">
        <f t="shared" si="2"/>
        <v>1772.5</v>
      </c>
      <c r="F38" s="113">
        <f t="shared" si="3"/>
        <v>2127</v>
      </c>
      <c r="G38" s="113">
        <f t="shared" si="4"/>
        <v>2481.5</v>
      </c>
      <c r="H38" s="113">
        <f t="shared" si="5"/>
        <v>2836</v>
      </c>
      <c r="I38" s="113">
        <f t="shared" si="6"/>
        <v>3190.5</v>
      </c>
      <c r="J38" s="504">
        <v>3545</v>
      </c>
      <c r="K38" s="113">
        <f t="shared" si="7"/>
        <v>3899.5000000000005</v>
      </c>
      <c r="L38" s="113">
        <f t="shared" si="8"/>
        <v>4254</v>
      </c>
      <c r="M38" s="113">
        <f t="shared" si="9"/>
        <v>4608.5</v>
      </c>
      <c r="N38" s="114">
        <f t="shared" si="10"/>
        <v>4963</v>
      </c>
      <c r="O38" s="114">
        <f t="shared" si="11"/>
        <v>5317.5</v>
      </c>
      <c r="P38" s="205">
        <v>190</v>
      </c>
      <c r="Q38" s="193" t="s">
        <v>298</v>
      </c>
    </row>
    <row r="39" spans="1:17" ht="15.75" x14ac:dyDescent="0.25">
      <c r="A39" s="565"/>
      <c r="B39" s="130" t="s">
        <v>303</v>
      </c>
      <c r="C39" s="113">
        <f t="shared" si="13"/>
        <v>1063.5</v>
      </c>
      <c r="D39" s="113">
        <f t="shared" si="1"/>
        <v>1418</v>
      </c>
      <c r="E39" s="113">
        <f t="shared" si="2"/>
        <v>1772.5</v>
      </c>
      <c r="F39" s="113">
        <f t="shared" si="3"/>
        <v>2127</v>
      </c>
      <c r="G39" s="113">
        <f t="shared" si="4"/>
        <v>2481.5</v>
      </c>
      <c r="H39" s="113">
        <f t="shared" si="5"/>
        <v>2836</v>
      </c>
      <c r="I39" s="113">
        <f t="shared" si="6"/>
        <v>3190.5</v>
      </c>
      <c r="J39" s="504">
        <v>3545</v>
      </c>
      <c r="K39" s="113">
        <f t="shared" si="7"/>
        <v>3899.5000000000005</v>
      </c>
      <c r="L39" s="113">
        <f t="shared" si="8"/>
        <v>4254</v>
      </c>
      <c r="M39" s="113">
        <f t="shared" si="9"/>
        <v>4608.5</v>
      </c>
      <c r="N39" s="114">
        <f t="shared" si="10"/>
        <v>4963</v>
      </c>
      <c r="O39" s="114">
        <f t="shared" si="11"/>
        <v>5317.5</v>
      </c>
      <c r="P39" s="205">
        <v>190</v>
      </c>
      <c r="Q39" s="193">
        <v>220</v>
      </c>
    </row>
    <row r="40" spans="1:17" ht="15.75" x14ac:dyDescent="0.25">
      <c r="A40" s="565"/>
      <c r="B40" s="130" t="s">
        <v>304</v>
      </c>
      <c r="C40" s="113">
        <f t="shared" si="13"/>
        <v>1063.5</v>
      </c>
      <c r="D40" s="113">
        <f t="shared" si="1"/>
        <v>1418</v>
      </c>
      <c r="E40" s="113">
        <f t="shared" si="2"/>
        <v>1772.5</v>
      </c>
      <c r="F40" s="113">
        <f t="shared" si="3"/>
        <v>2127</v>
      </c>
      <c r="G40" s="113">
        <f t="shared" si="4"/>
        <v>2481.5</v>
      </c>
      <c r="H40" s="113">
        <f t="shared" si="5"/>
        <v>2836</v>
      </c>
      <c r="I40" s="113">
        <f>J40*0.9</f>
        <v>3190.5</v>
      </c>
      <c r="J40" s="504">
        <v>3545</v>
      </c>
      <c r="K40" s="113">
        <f t="shared" si="7"/>
        <v>3899.5000000000005</v>
      </c>
      <c r="L40" s="113">
        <f t="shared" si="8"/>
        <v>4254</v>
      </c>
      <c r="M40" s="113">
        <f t="shared" si="9"/>
        <v>4608.5</v>
      </c>
      <c r="N40" s="114">
        <f t="shared" si="10"/>
        <v>4963</v>
      </c>
      <c r="O40" s="114">
        <f t="shared" si="11"/>
        <v>5317.5</v>
      </c>
      <c r="P40" s="194">
        <v>170</v>
      </c>
      <c r="Q40" s="195">
        <v>180</v>
      </c>
    </row>
    <row r="41" spans="1:17" ht="31.5" x14ac:dyDescent="0.25">
      <c r="A41" s="565"/>
      <c r="B41" s="130" t="s">
        <v>307</v>
      </c>
      <c r="C41" s="113">
        <f t="shared" si="13"/>
        <v>1063.5</v>
      </c>
      <c r="D41" s="113">
        <f t="shared" si="1"/>
        <v>1418</v>
      </c>
      <c r="E41" s="113">
        <f t="shared" si="2"/>
        <v>1772.5</v>
      </c>
      <c r="F41" s="113">
        <f t="shared" si="3"/>
        <v>2127</v>
      </c>
      <c r="G41" s="113">
        <f t="shared" si="4"/>
        <v>2481.5</v>
      </c>
      <c r="H41" s="113">
        <f t="shared" si="5"/>
        <v>2836</v>
      </c>
      <c r="I41" s="113">
        <f>J41*0.9</f>
        <v>3190.5</v>
      </c>
      <c r="J41" s="504">
        <v>3545</v>
      </c>
      <c r="K41" s="113">
        <f t="shared" si="7"/>
        <v>3899.5000000000005</v>
      </c>
      <c r="L41" s="113">
        <f t="shared" si="8"/>
        <v>4254</v>
      </c>
      <c r="M41" s="113">
        <f t="shared" si="9"/>
        <v>4608.5</v>
      </c>
      <c r="N41" s="114">
        <f t="shared" si="10"/>
        <v>4963</v>
      </c>
      <c r="O41" s="114">
        <f t="shared" si="11"/>
        <v>5317.5</v>
      </c>
      <c r="P41" s="205">
        <v>180</v>
      </c>
      <c r="Q41" s="206" t="s">
        <v>298</v>
      </c>
    </row>
    <row r="42" spans="1:17" ht="16.5" thickBot="1" x14ac:dyDescent="0.3">
      <c r="A42" s="565"/>
      <c r="B42" s="137" t="s">
        <v>154</v>
      </c>
      <c r="C42" s="133">
        <f>J42*0.3</f>
        <v>1063.5</v>
      </c>
      <c r="D42" s="133">
        <f>J42*0.4</f>
        <v>1418</v>
      </c>
      <c r="E42" s="133">
        <f>J42*0.5</f>
        <v>1772.5</v>
      </c>
      <c r="F42" s="133">
        <f>J42*0.6</f>
        <v>2127</v>
      </c>
      <c r="G42" s="133">
        <f>J42*0.7</f>
        <v>2481.5</v>
      </c>
      <c r="H42" s="133">
        <f>J42*0.8</f>
        <v>2836</v>
      </c>
      <c r="I42" s="133">
        <f>J42*0.9</f>
        <v>3190.5</v>
      </c>
      <c r="J42" s="505">
        <v>3545</v>
      </c>
      <c r="K42" s="133">
        <f>J42*1.1</f>
        <v>3899.5000000000005</v>
      </c>
      <c r="L42" s="133">
        <f>J42*1.2</f>
        <v>4254</v>
      </c>
      <c r="M42" s="133">
        <f>J42*1.3</f>
        <v>4608.5</v>
      </c>
      <c r="N42" s="134">
        <f>J42*1.4</f>
        <v>4963</v>
      </c>
      <c r="O42" s="134">
        <f>J42*1.5</f>
        <v>5317.5</v>
      </c>
      <c r="P42" s="201">
        <v>180</v>
      </c>
      <c r="Q42" s="202">
        <v>180</v>
      </c>
    </row>
    <row r="43" spans="1:17" ht="16.5" thickBot="1" x14ac:dyDescent="0.3">
      <c r="A43" s="565"/>
      <c r="B43" s="480" t="s">
        <v>512</v>
      </c>
      <c r="C43" s="479">
        <f t="shared" ref="C43:C65" si="14">J43*0.3</f>
        <v>1063.5</v>
      </c>
      <c r="D43" s="479">
        <f t="shared" ref="D43:D65" si="15">J43*0.4</f>
        <v>1418</v>
      </c>
      <c r="E43" s="479">
        <f t="shared" ref="E43:E65" si="16">J43*0.5</f>
        <v>1772.5</v>
      </c>
      <c r="F43" s="479">
        <f t="shared" ref="F43:F65" si="17">J43*0.6</f>
        <v>2127</v>
      </c>
      <c r="G43" s="479">
        <f t="shared" ref="G43:G65" si="18">J43*0.7</f>
        <v>2481.5</v>
      </c>
      <c r="H43" s="479">
        <f t="shared" ref="H43:H65" si="19">J43*0.8</f>
        <v>2836</v>
      </c>
      <c r="I43" s="479">
        <f t="shared" ref="I43:I65" si="20">J43*0.9</f>
        <v>3190.5</v>
      </c>
      <c r="J43" s="504">
        <v>3545</v>
      </c>
      <c r="K43" s="479">
        <f t="shared" ref="K43:K65" si="21">J43*1.1</f>
        <v>3899.5000000000005</v>
      </c>
      <c r="L43" s="479">
        <f t="shared" ref="L43:L65" si="22">J43*1.2</f>
        <v>4254</v>
      </c>
      <c r="M43" s="479">
        <f t="shared" ref="M43:M65" si="23">J43*1.3</f>
        <v>4608.5</v>
      </c>
      <c r="N43" s="134">
        <f t="shared" ref="N43:N65" si="24">J43*1.4</f>
        <v>4963</v>
      </c>
      <c r="O43" s="134">
        <f t="shared" ref="O43:O65" si="25">J43*1.5</f>
        <v>5317.5</v>
      </c>
      <c r="P43" s="201">
        <v>180</v>
      </c>
      <c r="Q43" s="202">
        <v>180</v>
      </c>
    </row>
    <row r="44" spans="1:17" ht="16.5" thickBot="1" x14ac:dyDescent="0.3">
      <c r="A44" s="565"/>
      <c r="B44" s="480" t="s">
        <v>513</v>
      </c>
      <c r="C44" s="479">
        <f t="shared" si="14"/>
        <v>1063.5</v>
      </c>
      <c r="D44" s="479">
        <f t="shared" si="15"/>
        <v>1418</v>
      </c>
      <c r="E44" s="479">
        <f t="shared" si="16"/>
        <v>1772.5</v>
      </c>
      <c r="F44" s="479">
        <f t="shared" si="17"/>
        <v>2127</v>
      </c>
      <c r="G44" s="479">
        <f t="shared" si="18"/>
        <v>2481.5</v>
      </c>
      <c r="H44" s="479">
        <f t="shared" si="19"/>
        <v>2836</v>
      </c>
      <c r="I44" s="479">
        <f t="shared" si="20"/>
        <v>3190.5</v>
      </c>
      <c r="J44" s="505">
        <v>3545</v>
      </c>
      <c r="K44" s="479">
        <f t="shared" si="21"/>
        <v>3899.5000000000005</v>
      </c>
      <c r="L44" s="479">
        <f t="shared" si="22"/>
        <v>4254</v>
      </c>
      <c r="M44" s="479">
        <f t="shared" si="23"/>
        <v>4608.5</v>
      </c>
      <c r="N44" s="134">
        <f t="shared" si="24"/>
        <v>4963</v>
      </c>
      <c r="O44" s="134">
        <f t="shared" si="25"/>
        <v>5317.5</v>
      </c>
      <c r="P44" s="201">
        <v>180</v>
      </c>
      <c r="Q44" s="202">
        <v>180</v>
      </c>
    </row>
    <row r="45" spans="1:17" ht="16.5" thickBot="1" x14ac:dyDescent="0.3">
      <c r="A45" s="565"/>
      <c r="B45" s="480" t="s">
        <v>514</v>
      </c>
      <c r="C45" s="479">
        <f t="shared" si="14"/>
        <v>1063.5</v>
      </c>
      <c r="D45" s="479">
        <f t="shared" si="15"/>
        <v>1418</v>
      </c>
      <c r="E45" s="479">
        <f t="shared" si="16"/>
        <v>1772.5</v>
      </c>
      <c r="F45" s="479">
        <f t="shared" si="17"/>
        <v>2127</v>
      </c>
      <c r="G45" s="479">
        <f t="shared" si="18"/>
        <v>2481.5</v>
      </c>
      <c r="H45" s="479">
        <f t="shared" si="19"/>
        <v>2836</v>
      </c>
      <c r="I45" s="479">
        <f t="shared" si="20"/>
        <v>3190.5</v>
      </c>
      <c r="J45" s="504">
        <v>3545</v>
      </c>
      <c r="K45" s="479">
        <f t="shared" si="21"/>
        <v>3899.5000000000005</v>
      </c>
      <c r="L45" s="479">
        <f t="shared" si="22"/>
        <v>4254</v>
      </c>
      <c r="M45" s="479">
        <f t="shared" si="23"/>
        <v>4608.5</v>
      </c>
      <c r="N45" s="134">
        <f t="shared" si="24"/>
        <v>4963</v>
      </c>
      <c r="O45" s="134">
        <f t="shared" si="25"/>
        <v>5317.5</v>
      </c>
      <c r="P45" s="201">
        <v>180</v>
      </c>
      <c r="Q45" s="202">
        <v>180</v>
      </c>
    </row>
    <row r="46" spans="1:17" ht="16.5" thickBot="1" x14ac:dyDescent="0.3">
      <c r="A46" s="565"/>
      <c r="B46" s="480" t="s">
        <v>499</v>
      </c>
      <c r="C46" s="479">
        <f t="shared" si="14"/>
        <v>1063.5</v>
      </c>
      <c r="D46" s="479">
        <f t="shared" si="15"/>
        <v>1418</v>
      </c>
      <c r="E46" s="479">
        <f t="shared" si="16"/>
        <v>1772.5</v>
      </c>
      <c r="F46" s="479">
        <f t="shared" si="17"/>
        <v>2127</v>
      </c>
      <c r="G46" s="479">
        <f t="shared" si="18"/>
        <v>2481.5</v>
      </c>
      <c r="H46" s="479">
        <f t="shared" si="19"/>
        <v>2836</v>
      </c>
      <c r="I46" s="479">
        <f t="shared" si="20"/>
        <v>3190.5</v>
      </c>
      <c r="J46" s="505">
        <v>3545</v>
      </c>
      <c r="K46" s="479">
        <f t="shared" si="21"/>
        <v>3899.5000000000005</v>
      </c>
      <c r="L46" s="479">
        <f t="shared" si="22"/>
        <v>4254</v>
      </c>
      <c r="M46" s="479">
        <f t="shared" si="23"/>
        <v>4608.5</v>
      </c>
      <c r="N46" s="134">
        <f t="shared" si="24"/>
        <v>4963</v>
      </c>
      <c r="O46" s="134">
        <f t="shared" si="25"/>
        <v>5317.5</v>
      </c>
      <c r="P46" s="201">
        <v>180</v>
      </c>
      <c r="Q46" s="202">
        <v>180</v>
      </c>
    </row>
    <row r="47" spans="1:17" ht="16.5" thickBot="1" x14ac:dyDescent="0.3">
      <c r="A47" s="565"/>
      <c r="B47" s="480" t="s">
        <v>500</v>
      </c>
      <c r="C47" s="479">
        <f t="shared" si="14"/>
        <v>1063.5</v>
      </c>
      <c r="D47" s="479">
        <f t="shared" si="15"/>
        <v>1418</v>
      </c>
      <c r="E47" s="479">
        <f t="shared" si="16"/>
        <v>1772.5</v>
      </c>
      <c r="F47" s="479">
        <f t="shared" si="17"/>
        <v>2127</v>
      </c>
      <c r="G47" s="479">
        <f t="shared" si="18"/>
        <v>2481.5</v>
      </c>
      <c r="H47" s="479">
        <f t="shared" si="19"/>
        <v>2836</v>
      </c>
      <c r="I47" s="479">
        <f t="shared" si="20"/>
        <v>3190.5</v>
      </c>
      <c r="J47" s="504">
        <v>3545</v>
      </c>
      <c r="K47" s="479">
        <f t="shared" si="21"/>
        <v>3899.5000000000005</v>
      </c>
      <c r="L47" s="479">
        <f t="shared" si="22"/>
        <v>4254</v>
      </c>
      <c r="M47" s="479">
        <f t="shared" si="23"/>
        <v>4608.5</v>
      </c>
      <c r="N47" s="134">
        <f t="shared" si="24"/>
        <v>4963</v>
      </c>
      <c r="O47" s="134">
        <f t="shared" si="25"/>
        <v>5317.5</v>
      </c>
      <c r="P47" s="201">
        <v>180</v>
      </c>
      <c r="Q47" s="202">
        <v>180</v>
      </c>
    </row>
    <row r="48" spans="1:17" ht="16.5" thickBot="1" x14ac:dyDescent="0.3">
      <c r="A48" s="565"/>
      <c r="B48" s="480" t="s">
        <v>501</v>
      </c>
      <c r="C48" s="479">
        <f t="shared" si="14"/>
        <v>1063.5</v>
      </c>
      <c r="D48" s="479">
        <f t="shared" si="15"/>
        <v>1418</v>
      </c>
      <c r="E48" s="479">
        <f t="shared" si="16"/>
        <v>1772.5</v>
      </c>
      <c r="F48" s="479">
        <f t="shared" si="17"/>
        <v>2127</v>
      </c>
      <c r="G48" s="479">
        <f t="shared" si="18"/>
        <v>2481.5</v>
      </c>
      <c r="H48" s="479">
        <f t="shared" si="19"/>
        <v>2836</v>
      </c>
      <c r="I48" s="479">
        <f t="shared" si="20"/>
        <v>3190.5</v>
      </c>
      <c r="J48" s="505">
        <v>3545</v>
      </c>
      <c r="K48" s="479">
        <f t="shared" si="21"/>
        <v>3899.5000000000005</v>
      </c>
      <c r="L48" s="479">
        <f t="shared" si="22"/>
        <v>4254</v>
      </c>
      <c r="M48" s="479">
        <f t="shared" si="23"/>
        <v>4608.5</v>
      </c>
      <c r="N48" s="134">
        <f t="shared" si="24"/>
        <v>4963</v>
      </c>
      <c r="O48" s="134">
        <f t="shared" si="25"/>
        <v>5317.5</v>
      </c>
      <c r="P48" s="201">
        <v>180</v>
      </c>
      <c r="Q48" s="202">
        <v>180</v>
      </c>
    </row>
    <row r="49" spans="1:17" ht="16.5" thickBot="1" x14ac:dyDescent="0.3">
      <c r="A49" s="565"/>
      <c r="B49" s="480" t="s">
        <v>515</v>
      </c>
      <c r="C49" s="479">
        <f t="shared" si="14"/>
        <v>1063.5</v>
      </c>
      <c r="D49" s="479">
        <f t="shared" si="15"/>
        <v>1418</v>
      </c>
      <c r="E49" s="479">
        <f t="shared" si="16"/>
        <v>1772.5</v>
      </c>
      <c r="F49" s="479">
        <f t="shared" si="17"/>
        <v>2127</v>
      </c>
      <c r="G49" s="479">
        <f t="shared" si="18"/>
        <v>2481.5</v>
      </c>
      <c r="H49" s="479">
        <f t="shared" si="19"/>
        <v>2836</v>
      </c>
      <c r="I49" s="479">
        <f t="shared" si="20"/>
        <v>3190.5</v>
      </c>
      <c r="J49" s="504">
        <v>3545</v>
      </c>
      <c r="K49" s="479">
        <f t="shared" si="21"/>
        <v>3899.5000000000005</v>
      </c>
      <c r="L49" s="479">
        <f t="shared" si="22"/>
        <v>4254</v>
      </c>
      <c r="M49" s="479">
        <f t="shared" si="23"/>
        <v>4608.5</v>
      </c>
      <c r="N49" s="134">
        <f t="shared" si="24"/>
        <v>4963</v>
      </c>
      <c r="O49" s="134">
        <f t="shared" si="25"/>
        <v>5317.5</v>
      </c>
      <c r="P49" s="201">
        <v>180</v>
      </c>
      <c r="Q49" s="202">
        <v>180</v>
      </c>
    </row>
    <row r="50" spans="1:17" ht="16.5" thickBot="1" x14ac:dyDescent="0.3">
      <c r="A50" s="565"/>
      <c r="B50" s="480" t="s">
        <v>502</v>
      </c>
      <c r="C50" s="479">
        <f t="shared" si="14"/>
        <v>1063.5</v>
      </c>
      <c r="D50" s="479">
        <f t="shared" si="15"/>
        <v>1418</v>
      </c>
      <c r="E50" s="479">
        <f t="shared" si="16"/>
        <v>1772.5</v>
      </c>
      <c r="F50" s="479">
        <f t="shared" si="17"/>
        <v>2127</v>
      </c>
      <c r="G50" s="479">
        <f t="shared" si="18"/>
        <v>2481.5</v>
      </c>
      <c r="H50" s="479">
        <f t="shared" si="19"/>
        <v>2836</v>
      </c>
      <c r="I50" s="479">
        <f t="shared" si="20"/>
        <v>3190.5</v>
      </c>
      <c r="J50" s="505">
        <v>3545</v>
      </c>
      <c r="K50" s="479">
        <f t="shared" si="21"/>
        <v>3899.5000000000005</v>
      </c>
      <c r="L50" s="479">
        <f t="shared" si="22"/>
        <v>4254</v>
      </c>
      <c r="M50" s="479">
        <f t="shared" si="23"/>
        <v>4608.5</v>
      </c>
      <c r="N50" s="134">
        <f t="shared" si="24"/>
        <v>4963</v>
      </c>
      <c r="O50" s="134">
        <f t="shared" si="25"/>
        <v>5317.5</v>
      </c>
      <c r="P50" s="201">
        <v>180</v>
      </c>
      <c r="Q50" s="202">
        <v>180</v>
      </c>
    </row>
    <row r="51" spans="1:17" ht="16.5" thickBot="1" x14ac:dyDescent="0.3">
      <c r="A51" s="565"/>
      <c r="B51" s="480" t="s">
        <v>503</v>
      </c>
      <c r="C51" s="479">
        <f t="shared" si="14"/>
        <v>1063.5</v>
      </c>
      <c r="D51" s="479">
        <f t="shared" si="15"/>
        <v>1418</v>
      </c>
      <c r="E51" s="479">
        <f t="shared" si="16"/>
        <v>1772.5</v>
      </c>
      <c r="F51" s="479">
        <f t="shared" si="17"/>
        <v>2127</v>
      </c>
      <c r="G51" s="479">
        <f t="shared" si="18"/>
        <v>2481.5</v>
      </c>
      <c r="H51" s="479">
        <f t="shared" si="19"/>
        <v>2836</v>
      </c>
      <c r="I51" s="479">
        <f t="shared" si="20"/>
        <v>3190.5</v>
      </c>
      <c r="J51" s="504">
        <v>3545</v>
      </c>
      <c r="K51" s="479">
        <f t="shared" si="21"/>
        <v>3899.5000000000005</v>
      </c>
      <c r="L51" s="479">
        <f t="shared" si="22"/>
        <v>4254</v>
      </c>
      <c r="M51" s="479">
        <f t="shared" si="23"/>
        <v>4608.5</v>
      </c>
      <c r="N51" s="134">
        <f t="shared" si="24"/>
        <v>4963</v>
      </c>
      <c r="O51" s="134">
        <f t="shared" si="25"/>
        <v>5317.5</v>
      </c>
      <c r="P51" s="201">
        <v>180</v>
      </c>
      <c r="Q51" s="202">
        <v>180</v>
      </c>
    </row>
    <row r="52" spans="1:17" ht="16.5" thickBot="1" x14ac:dyDescent="0.3">
      <c r="A52" s="565"/>
      <c r="B52" s="480" t="s">
        <v>516</v>
      </c>
      <c r="C52" s="479">
        <f t="shared" si="14"/>
        <v>1063.5</v>
      </c>
      <c r="D52" s="479">
        <f t="shared" si="15"/>
        <v>1418</v>
      </c>
      <c r="E52" s="479">
        <f t="shared" si="16"/>
        <v>1772.5</v>
      </c>
      <c r="F52" s="479">
        <f t="shared" si="17"/>
        <v>2127</v>
      </c>
      <c r="G52" s="479">
        <f t="shared" si="18"/>
        <v>2481.5</v>
      </c>
      <c r="H52" s="479">
        <f t="shared" si="19"/>
        <v>2836</v>
      </c>
      <c r="I52" s="479">
        <f t="shared" si="20"/>
        <v>3190.5</v>
      </c>
      <c r="J52" s="505">
        <v>3545</v>
      </c>
      <c r="K52" s="479">
        <f t="shared" si="21"/>
        <v>3899.5000000000005</v>
      </c>
      <c r="L52" s="479">
        <f t="shared" si="22"/>
        <v>4254</v>
      </c>
      <c r="M52" s="479">
        <f t="shared" si="23"/>
        <v>4608.5</v>
      </c>
      <c r="N52" s="134">
        <f t="shared" si="24"/>
        <v>4963</v>
      </c>
      <c r="O52" s="134">
        <f t="shared" si="25"/>
        <v>5317.5</v>
      </c>
      <c r="P52" s="201">
        <v>180</v>
      </c>
      <c r="Q52" s="202">
        <v>180</v>
      </c>
    </row>
    <row r="53" spans="1:17" ht="16.5" thickBot="1" x14ac:dyDescent="0.3">
      <c r="A53" s="565"/>
      <c r="B53" s="480" t="s">
        <v>517</v>
      </c>
      <c r="C53" s="479">
        <f t="shared" si="14"/>
        <v>1063.5</v>
      </c>
      <c r="D53" s="479">
        <f t="shared" si="15"/>
        <v>1418</v>
      </c>
      <c r="E53" s="479">
        <f t="shared" si="16"/>
        <v>1772.5</v>
      </c>
      <c r="F53" s="479">
        <f t="shared" si="17"/>
        <v>2127</v>
      </c>
      <c r="G53" s="479">
        <f t="shared" si="18"/>
        <v>2481.5</v>
      </c>
      <c r="H53" s="479">
        <f t="shared" si="19"/>
        <v>2836</v>
      </c>
      <c r="I53" s="479">
        <f t="shared" si="20"/>
        <v>3190.5</v>
      </c>
      <c r="J53" s="504">
        <v>3545</v>
      </c>
      <c r="K53" s="479">
        <f t="shared" si="21"/>
        <v>3899.5000000000005</v>
      </c>
      <c r="L53" s="479">
        <f t="shared" si="22"/>
        <v>4254</v>
      </c>
      <c r="M53" s="479">
        <f t="shared" si="23"/>
        <v>4608.5</v>
      </c>
      <c r="N53" s="134">
        <f t="shared" si="24"/>
        <v>4963</v>
      </c>
      <c r="O53" s="134">
        <f t="shared" si="25"/>
        <v>5317.5</v>
      </c>
      <c r="P53" s="201">
        <v>180</v>
      </c>
      <c r="Q53" s="202">
        <v>180</v>
      </c>
    </row>
    <row r="54" spans="1:17" ht="16.5" thickBot="1" x14ac:dyDescent="0.3">
      <c r="A54" s="565"/>
      <c r="B54" s="480" t="s">
        <v>504</v>
      </c>
      <c r="C54" s="479">
        <f t="shared" si="14"/>
        <v>1063.5</v>
      </c>
      <c r="D54" s="479">
        <f t="shared" si="15"/>
        <v>1418</v>
      </c>
      <c r="E54" s="479">
        <f t="shared" si="16"/>
        <v>1772.5</v>
      </c>
      <c r="F54" s="479">
        <f t="shared" si="17"/>
        <v>2127</v>
      </c>
      <c r="G54" s="479">
        <f t="shared" si="18"/>
        <v>2481.5</v>
      </c>
      <c r="H54" s="479">
        <f t="shared" si="19"/>
        <v>2836</v>
      </c>
      <c r="I54" s="479">
        <f t="shared" si="20"/>
        <v>3190.5</v>
      </c>
      <c r="J54" s="505">
        <v>3545</v>
      </c>
      <c r="K54" s="479">
        <f t="shared" si="21"/>
        <v>3899.5000000000005</v>
      </c>
      <c r="L54" s="479">
        <f t="shared" si="22"/>
        <v>4254</v>
      </c>
      <c r="M54" s="479">
        <f t="shared" si="23"/>
        <v>4608.5</v>
      </c>
      <c r="N54" s="134">
        <f t="shared" si="24"/>
        <v>4963</v>
      </c>
      <c r="O54" s="134">
        <f t="shared" si="25"/>
        <v>5317.5</v>
      </c>
      <c r="P54" s="201">
        <v>180</v>
      </c>
      <c r="Q54" s="202">
        <v>180</v>
      </c>
    </row>
    <row r="55" spans="1:17" ht="16.5" thickBot="1" x14ac:dyDescent="0.3">
      <c r="A55" s="565"/>
      <c r="B55" s="480" t="s">
        <v>505</v>
      </c>
      <c r="C55" s="479">
        <f t="shared" si="14"/>
        <v>1063.5</v>
      </c>
      <c r="D55" s="479">
        <f t="shared" si="15"/>
        <v>1418</v>
      </c>
      <c r="E55" s="479">
        <f t="shared" si="16"/>
        <v>1772.5</v>
      </c>
      <c r="F55" s="479">
        <f t="shared" si="17"/>
        <v>2127</v>
      </c>
      <c r="G55" s="479">
        <f t="shared" si="18"/>
        <v>2481.5</v>
      </c>
      <c r="H55" s="479">
        <f t="shared" si="19"/>
        <v>2836</v>
      </c>
      <c r="I55" s="479">
        <f t="shared" si="20"/>
        <v>3190.5</v>
      </c>
      <c r="J55" s="504">
        <v>3545</v>
      </c>
      <c r="K55" s="479">
        <f t="shared" si="21"/>
        <v>3899.5000000000005</v>
      </c>
      <c r="L55" s="479">
        <f t="shared" si="22"/>
        <v>4254</v>
      </c>
      <c r="M55" s="479">
        <f t="shared" si="23"/>
        <v>4608.5</v>
      </c>
      <c r="N55" s="134">
        <f t="shared" si="24"/>
        <v>4963</v>
      </c>
      <c r="O55" s="134">
        <f t="shared" si="25"/>
        <v>5317.5</v>
      </c>
      <c r="P55" s="201">
        <v>180</v>
      </c>
      <c r="Q55" s="202">
        <v>180</v>
      </c>
    </row>
    <row r="56" spans="1:17" ht="16.5" thickBot="1" x14ac:dyDescent="0.3">
      <c r="A56" s="565"/>
      <c r="B56" s="480" t="s">
        <v>506</v>
      </c>
      <c r="C56" s="479">
        <f t="shared" si="14"/>
        <v>1063.5</v>
      </c>
      <c r="D56" s="479">
        <f t="shared" si="15"/>
        <v>1418</v>
      </c>
      <c r="E56" s="479">
        <f t="shared" si="16"/>
        <v>1772.5</v>
      </c>
      <c r="F56" s="479">
        <f t="shared" si="17"/>
        <v>2127</v>
      </c>
      <c r="G56" s="479">
        <f t="shared" si="18"/>
        <v>2481.5</v>
      </c>
      <c r="H56" s="479">
        <f t="shared" si="19"/>
        <v>2836</v>
      </c>
      <c r="I56" s="479">
        <f t="shared" si="20"/>
        <v>3190.5</v>
      </c>
      <c r="J56" s="505">
        <v>3545</v>
      </c>
      <c r="K56" s="479">
        <f t="shared" si="21"/>
        <v>3899.5000000000005</v>
      </c>
      <c r="L56" s="479">
        <f t="shared" si="22"/>
        <v>4254</v>
      </c>
      <c r="M56" s="479">
        <f t="shared" si="23"/>
        <v>4608.5</v>
      </c>
      <c r="N56" s="134">
        <f t="shared" si="24"/>
        <v>4963</v>
      </c>
      <c r="O56" s="134">
        <f t="shared" si="25"/>
        <v>5317.5</v>
      </c>
      <c r="P56" s="201">
        <v>180</v>
      </c>
      <c r="Q56" s="202">
        <v>180</v>
      </c>
    </row>
    <row r="57" spans="1:17" ht="16.5" thickBot="1" x14ac:dyDescent="0.3">
      <c r="A57" s="565"/>
      <c r="B57" s="480" t="s">
        <v>507</v>
      </c>
      <c r="C57" s="479">
        <f t="shared" si="14"/>
        <v>1063.5</v>
      </c>
      <c r="D57" s="479">
        <f t="shared" si="15"/>
        <v>1418</v>
      </c>
      <c r="E57" s="479">
        <f t="shared" si="16"/>
        <v>1772.5</v>
      </c>
      <c r="F57" s="479">
        <f t="shared" si="17"/>
        <v>2127</v>
      </c>
      <c r="G57" s="479">
        <f t="shared" si="18"/>
        <v>2481.5</v>
      </c>
      <c r="H57" s="479">
        <f t="shared" si="19"/>
        <v>2836</v>
      </c>
      <c r="I57" s="479">
        <f t="shared" si="20"/>
        <v>3190.5</v>
      </c>
      <c r="J57" s="504">
        <v>3545</v>
      </c>
      <c r="K57" s="479">
        <f t="shared" si="21"/>
        <v>3899.5000000000005</v>
      </c>
      <c r="L57" s="479">
        <f t="shared" si="22"/>
        <v>4254</v>
      </c>
      <c r="M57" s="479">
        <f t="shared" si="23"/>
        <v>4608.5</v>
      </c>
      <c r="N57" s="134">
        <f t="shared" si="24"/>
        <v>4963</v>
      </c>
      <c r="O57" s="134">
        <f t="shared" si="25"/>
        <v>5317.5</v>
      </c>
      <c r="P57" s="201">
        <v>180</v>
      </c>
      <c r="Q57" s="202">
        <v>180</v>
      </c>
    </row>
    <row r="58" spans="1:17" ht="16.5" thickBot="1" x14ac:dyDescent="0.3">
      <c r="A58" s="565"/>
      <c r="B58" s="480" t="s">
        <v>508</v>
      </c>
      <c r="C58" s="479">
        <f t="shared" si="14"/>
        <v>1063.5</v>
      </c>
      <c r="D58" s="479">
        <f t="shared" si="15"/>
        <v>1418</v>
      </c>
      <c r="E58" s="479">
        <f t="shared" si="16"/>
        <v>1772.5</v>
      </c>
      <c r="F58" s="479">
        <f t="shared" si="17"/>
        <v>2127</v>
      </c>
      <c r="G58" s="479">
        <f t="shared" si="18"/>
        <v>2481.5</v>
      </c>
      <c r="H58" s="479">
        <f t="shared" si="19"/>
        <v>2836</v>
      </c>
      <c r="I58" s="479">
        <f t="shared" si="20"/>
        <v>3190.5</v>
      </c>
      <c r="J58" s="505">
        <v>3545</v>
      </c>
      <c r="K58" s="479">
        <f t="shared" si="21"/>
        <v>3899.5000000000005</v>
      </c>
      <c r="L58" s="479">
        <f t="shared" si="22"/>
        <v>4254</v>
      </c>
      <c r="M58" s="479">
        <f t="shared" si="23"/>
        <v>4608.5</v>
      </c>
      <c r="N58" s="134">
        <f t="shared" si="24"/>
        <v>4963</v>
      </c>
      <c r="O58" s="134">
        <f t="shared" si="25"/>
        <v>5317.5</v>
      </c>
      <c r="P58" s="201">
        <v>180</v>
      </c>
      <c r="Q58" s="202">
        <v>180</v>
      </c>
    </row>
    <row r="59" spans="1:17" ht="16.5" thickBot="1" x14ac:dyDescent="0.3">
      <c r="A59" s="565"/>
      <c r="B59" s="480" t="s">
        <v>509</v>
      </c>
      <c r="C59" s="479">
        <f t="shared" si="14"/>
        <v>1063.5</v>
      </c>
      <c r="D59" s="479">
        <f t="shared" si="15"/>
        <v>1418</v>
      </c>
      <c r="E59" s="479">
        <f t="shared" si="16"/>
        <v>1772.5</v>
      </c>
      <c r="F59" s="479">
        <f t="shared" si="17"/>
        <v>2127</v>
      </c>
      <c r="G59" s="479">
        <f t="shared" si="18"/>
        <v>2481.5</v>
      </c>
      <c r="H59" s="479">
        <f t="shared" si="19"/>
        <v>2836</v>
      </c>
      <c r="I59" s="479">
        <f t="shared" si="20"/>
        <v>3190.5</v>
      </c>
      <c r="J59" s="504">
        <v>3545</v>
      </c>
      <c r="K59" s="479">
        <f t="shared" si="21"/>
        <v>3899.5000000000005</v>
      </c>
      <c r="L59" s="479">
        <f t="shared" si="22"/>
        <v>4254</v>
      </c>
      <c r="M59" s="479">
        <f t="shared" si="23"/>
        <v>4608.5</v>
      </c>
      <c r="N59" s="134">
        <f t="shared" si="24"/>
        <v>4963</v>
      </c>
      <c r="O59" s="134">
        <f t="shared" si="25"/>
        <v>5317.5</v>
      </c>
      <c r="P59" s="201">
        <v>180</v>
      </c>
      <c r="Q59" s="202">
        <v>180</v>
      </c>
    </row>
    <row r="60" spans="1:17" ht="16.5" thickBot="1" x14ac:dyDescent="0.3">
      <c r="A60" s="565"/>
      <c r="B60" s="480" t="s">
        <v>518</v>
      </c>
      <c r="C60" s="479">
        <f t="shared" si="14"/>
        <v>1063.5</v>
      </c>
      <c r="D60" s="479">
        <f t="shared" si="15"/>
        <v>1418</v>
      </c>
      <c r="E60" s="479">
        <f t="shared" si="16"/>
        <v>1772.5</v>
      </c>
      <c r="F60" s="479">
        <f t="shared" si="17"/>
        <v>2127</v>
      </c>
      <c r="G60" s="479">
        <f t="shared" si="18"/>
        <v>2481.5</v>
      </c>
      <c r="H60" s="479">
        <f t="shared" si="19"/>
        <v>2836</v>
      </c>
      <c r="I60" s="479">
        <f t="shared" si="20"/>
        <v>3190.5</v>
      </c>
      <c r="J60" s="505">
        <v>3545</v>
      </c>
      <c r="K60" s="479">
        <f t="shared" si="21"/>
        <v>3899.5000000000005</v>
      </c>
      <c r="L60" s="479">
        <f t="shared" si="22"/>
        <v>4254</v>
      </c>
      <c r="M60" s="479">
        <f t="shared" si="23"/>
        <v>4608.5</v>
      </c>
      <c r="N60" s="134">
        <f t="shared" si="24"/>
        <v>4963</v>
      </c>
      <c r="O60" s="134">
        <f t="shared" si="25"/>
        <v>5317.5</v>
      </c>
      <c r="P60" s="201">
        <v>180</v>
      </c>
      <c r="Q60" s="202">
        <v>180</v>
      </c>
    </row>
    <row r="61" spans="1:17" ht="16.5" thickBot="1" x14ac:dyDescent="0.3">
      <c r="A61" s="565"/>
      <c r="B61" s="480" t="s">
        <v>519</v>
      </c>
      <c r="C61" s="479">
        <f t="shared" si="14"/>
        <v>1063.5</v>
      </c>
      <c r="D61" s="479">
        <f t="shared" si="15"/>
        <v>1418</v>
      </c>
      <c r="E61" s="479">
        <f t="shared" si="16"/>
        <v>1772.5</v>
      </c>
      <c r="F61" s="479">
        <f t="shared" si="17"/>
        <v>2127</v>
      </c>
      <c r="G61" s="479">
        <f t="shared" si="18"/>
        <v>2481.5</v>
      </c>
      <c r="H61" s="479">
        <f t="shared" si="19"/>
        <v>2836</v>
      </c>
      <c r="I61" s="479">
        <f t="shared" si="20"/>
        <v>3190.5</v>
      </c>
      <c r="J61" s="504">
        <v>3545</v>
      </c>
      <c r="K61" s="479">
        <f t="shared" si="21"/>
        <v>3899.5000000000005</v>
      </c>
      <c r="L61" s="479">
        <f t="shared" si="22"/>
        <v>4254</v>
      </c>
      <c r="M61" s="479">
        <f t="shared" si="23"/>
        <v>4608.5</v>
      </c>
      <c r="N61" s="134">
        <f t="shared" si="24"/>
        <v>4963</v>
      </c>
      <c r="O61" s="134">
        <f t="shared" si="25"/>
        <v>5317.5</v>
      </c>
      <c r="P61" s="201">
        <v>180</v>
      </c>
      <c r="Q61" s="202">
        <v>180</v>
      </c>
    </row>
    <row r="62" spans="1:17" ht="16.5" thickBot="1" x14ac:dyDescent="0.3">
      <c r="A62" s="565"/>
      <c r="B62" s="480" t="s">
        <v>520</v>
      </c>
      <c r="C62" s="479">
        <f t="shared" si="14"/>
        <v>1063.5</v>
      </c>
      <c r="D62" s="479">
        <f t="shared" si="15"/>
        <v>1418</v>
      </c>
      <c r="E62" s="479">
        <f t="shared" si="16"/>
        <v>1772.5</v>
      </c>
      <c r="F62" s="479">
        <f t="shared" si="17"/>
        <v>2127</v>
      </c>
      <c r="G62" s="479">
        <f t="shared" si="18"/>
        <v>2481.5</v>
      </c>
      <c r="H62" s="479">
        <f t="shared" si="19"/>
        <v>2836</v>
      </c>
      <c r="I62" s="479">
        <f t="shared" si="20"/>
        <v>3190.5</v>
      </c>
      <c r="J62" s="505">
        <v>3545</v>
      </c>
      <c r="K62" s="479">
        <f t="shared" si="21"/>
        <v>3899.5000000000005</v>
      </c>
      <c r="L62" s="479">
        <f t="shared" si="22"/>
        <v>4254</v>
      </c>
      <c r="M62" s="479">
        <f t="shared" si="23"/>
        <v>4608.5</v>
      </c>
      <c r="N62" s="134">
        <f t="shared" si="24"/>
        <v>4963</v>
      </c>
      <c r="O62" s="134">
        <f t="shared" si="25"/>
        <v>5317.5</v>
      </c>
      <c r="P62" s="201">
        <v>180</v>
      </c>
      <c r="Q62" s="202">
        <v>180</v>
      </c>
    </row>
    <row r="63" spans="1:17" ht="16.5" thickBot="1" x14ac:dyDescent="0.3">
      <c r="A63" s="565"/>
      <c r="B63" s="480" t="s">
        <v>521</v>
      </c>
      <c r="C63" s="479">
        <f t="shared" si="14"/>
        <v>1063.5</v>
      </c>
      <c r="D63" s="479">
        <f t="shared" si="15"/>
        <v>1418</v>
      </c>
      <c r="E63" s="479">
        <f t="shared" si="16"/>
        <v>1772.5</v>
      </c>
      <c r="F63" s="479">
        <f t="shared" si="17"/>
        <v>2127</v>
      </c>
      <c r="G63" s="479">
        <f t="shared" si="18"/>
        <v>2481.5</v>
      </c>
      <c r="H63" s="479">
        <f t="shared" si="19"/>
        <v>2836</v>
      </c>
      <c r="I63" s="479">
        <f t="shared" si="20"/>
        <v>3190.5</v>
      </c>
      <c r="J63" s="504">
        <v>3545</v>
      </c>
      <c r="K63" s="479">
        <f t="shared" si="21"/>
        <v>3899.5000000000005</v>
      </c>
      <c r="L63" s="479">
        <f t="shared" si="22"/>
        <v>4254</v>
      </c>
      <c r="M63" s="479">
        <f t="shared" si="23"/>
        <v>4608.5</v>
      </c>
      <c r="N63" s="134">
        <f t="shared" si="24"/>
        <v>4963</v>
      </c>
      <c r="O63" s="134">
        <f t="shared" si="25"/>
        <v>5317.5</v>
      </c>
      <c r="P63" s="201">
        <v>180</v>
      </c>
      <c r="Q63" s="202">
        <v>180</v>
      </c>
    </row>
    <row r="64" spans="1:17" ht="16.5" thickBot="1" x14ac:dyDescent="0.3">
      <c r="A64" s="565"/>
      <c r="B64" s="480" t="s">
        <v>510</v>
      </c>
      <c r="C64" s="479">
        <f t="shared" si="14"/>
        <v>1063.5</v>
      </c>
      <c r="D64" s="479">
        <f t="shared" si="15"/>
        <v>1418</v>
      </c>
      <c r="E64" s="479">
        <f t="shared" si="16"/>
        <v>1772.5</v>
      </c>
      <c r="F64" s="479">
        <f t="shared" si="17"/>
        <v>2127</v>
      </c>
      <c r="G64" s="479">
        <f t="shared" si="18"/>
        <v>2481.5</v>
      </c>
      <c r="H64" s="479">
        <f t="shared" si="19"/>
        <v>2836</v>
      </c>
      <c r="I64" s="479">
        <f t="shared" si="20"/>
        <v>3190.5</v>
      </c>
      <c r="J64" s="505">
        <v>3545</v>
      </c>
      <c r="K64" s="479">
        <f t="shared" si="21"/>
        <v>3899.5000000000005</v>
      </c>
      <c r="L64" s="479">
        <f t="shared" si="22"/>
        <v>4254</v>
      </c>
      <c r="M64" s="479">
        <f t="shared" si="23"/>
        <v>4608.5</v>
      </c>
      <c r="N64" s="134">
        <f t="shared" si="24"/>
        <v>4963</v>
      </c>
      <c r="O64" s="134">
        <f t="shared" si="25"/>
        <v>5317.5</v>
      </c>
      <c r="P64" s="201">
        <v>180</v>
      </c>
      <c r="Q64" s="202">
        <v>180</v>
      </c>
    </row>
    <row r="65" spans="1:17" ht="16.5" thickBot="1" x14ac:dyDescent="0.3">
      <c r="A65" s="565"/>
      <c r="B65" s="480" t="s">
        <v>511</v>
      </c>
      <c r="C65" s="479">
        <f t="shared" si="14"/>
        <v>1063.5</v>
      </c>
      <c r="D65" s="479">
        <f t="shared" si="15"/>
        <v>1418</v>
      </c>
      <c r="E65" s="479">
        <f t="shared" si="16"/>
        <v>1772.5</v>
      </c>
      <c r="F65" s="479">
        <f t="shared" si="17"/>
        <v>2127</v>
      </c>
      <c r="G65" s="479">
        <f t="shared" si="18"/>
        <v>2481.5</v>
      </c>
      <c r="H65" s="479">
        <f t="shared" si="19"/>
        <v>2836</v>
      </c>
      <c r="I65" s="479">
        <f t="shared" si="20"/>
        <v>3190.5</v>
      </c>
      <c r="J65" s="504">
        <v>3545</v>
      </c>
      <c r="K65" s="479">
        <f t="shared" si="21"/>
        <v>3899.5000000000005</v>
      </c>
      <c r="L65" s="479">
        <f t="shared" si="22"/>
        <v>4254</v>
      </c>
      <c r="M65" s="479">
        <f t="shared" si="23"/>
        <v>4608.5</v>
      </c>
      <c r="N65" s="134">
        <f t="shared" si="24"/>
        <v>4963</v>
      </c>
      <c r="O65" s="134">
        <f t="shared" si="25"/>
        <v>5317.5</v>
      </c>
      <c r="P65" s="201">
        <v>180</v>
      </c>
      <c r="Q65" s="202">
        <v>180</v>
      </c>
    </row>
    <row r="66" spans="1:17" ht="16.5" thickBot="1" x14ac:dyDescent="0.3">
      <c r="A66" s="164"/>
      <c r="B66" s="183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214"/>
      <c r="Q66" s="213"/>
    </row>
    <row r="67" spans="1:17" ht="15.75" customHeight="1" x14ac:dyDescent="0.25">
      <c r="A67" s="164"/>
      <c r="B67" s="578" t="s">
        <v>1</v>
      </c>
      <c r="C67" s="576" t="s">
        <v>2</v>
      </c>
      <c r="D67" s="577"/>
      <c r="E67" s="577"/>
      <c r="F67" s="577"/>
      <c r="G67" s="577"/>
      <c r="H67" s="577"/>
      <c r="I67" s="577"/>
      <c r="J67" s="577"/>
      <c r="K67" s="577"/>
      <c r="L67" s="577"/>
      <c r="M67" s="577"/>
      <c r="N67" s="577"/>
      <c r="O67" s="577"/>
      <c r="P67" s="532" t="s">
        <v>295</v>
      </c>
      <c r="Q67" s="533"/>
    </row>
    <row r="68" spans="1:17" ht="26.25" thickBot="1" x14ac:dyDescent="0.3">
      <c r="A68" s="164"/>
      <c r="B68" s="579"/>
      <c r="C68" s="167">
        <v>0.3</v>
      </c>
      <c r="D68" s="133">
        <v>0.4</v>
      </c>
      <c r="E68" s="133">
        <v>0.5</v>
      </c>
      <c r="F68" s="133">
        <v>0.6</v>
      </c>
      <c r="G68" s="133">
        <v>0.7</v>
      </c>
      <c r="H68" s="133">
        <v>0.8</v>
      </c>
      <c r="I68" s="133">
        <v>0.9</v>
      </c>
      <c r="J68" s="133">
        <v>1</v>
      </c>
      <c r="K68" s="133">
        <v>1.1000000000000001</v>
      </c>
      <c r="L68" s="133">
        <v>1.2</v>
      </c>
      <c r="M68" s="133">
        <v>1.3</v>
      </c>
      <c r="N68" s="134">
        <v>1.4</v>
      </c>
      <c r="O68" s="134">
        <v>1.5</v>
      </c>
      <c r="P68" s="378" t="s">
        <v>296</v>
      </c>
      <c r="Q68" s="379" t="s">
        <v>297</v>
      </c>
    </row>
    <row r="69" spans="1:17" ht="16.5" thickBot="1" x14ac:dyDescent="0.3">
      <c r="A69" s="561">
        <v>4</v>
      </c>
      <c r="B69" s="136" t="s">
        <v>155</v>
      </c>
      <c r="C69" s="126">
        <f t="shared" ref="C69:C78" si="26">J69*0.3</f>
        <v>1081.5</v>
      </c>
      <c r="D69" s="126">
        <f t="shared" si="1"/>
        <v>1442</v>
      </c>
      <c r="E69" s="126">
        <f t="shared" si="2"/>
        <v>1802.5</v>
      </c>
      <c r="F69" s="126">
        <f t="shared" si="3"/>
        <v>2163</v>
      </c>
      <c r="G69" s="126">
        <f t="shared" si="4"/>
        <v>2523.5</v>
      </c>
      <c r="H69" s="126">
        <f t="shared" si="5"/>
        <v>2884</v>
      </c>
      <c r="I69" s="126">
        <f>J69*0.9</f>
        <v>3244.5</v>
      </c>
      <c r="J69" s="126">
        <v>3605</v>
      </c>
      <c r="K69" s="126">
        <f t="shared" si="7"/>
        <v>3965.5000000000005</v>
      </c>
      <c r="L69" s="126">
        <f t="shared" si="8"/>
        <v>4326</v>
      </c>
      <c r="M69" s="126">
        <f t="shared" si="9"/>
        <v>4686.5</v>
      </c>
      <c r="N69" s="127">
        <f t="shared" si="10"/>
        <v>5047</v>
      </c>
      <c r="O69" s="127">
        <f t="shared" si="11"/>
        <v>5407.5</v>
      </c>
      <c r="P69" s="190">
        <v>180</v>
      </c>
      <c r="Q69" s="191">
        <v>180</v>
      </c>
    </row>
    <row r="70" spans="1:17" ht="16.5" thickBot="1" x14ac:dyDescent="0.3">
      <c r="A70" s="562"/>
      <c r="B70" s="130" t="s">
        <v>309</v>
      </c>
      <c r="C70" s="113">
        <f t="shared" si="26"/>
        <v>1081.5</v>
      </c>
      <c r="D70" s="113">
        <f t="shared" si="1"/>
        <v>1442</v>
      </c>
      <c r="E70" s="113">
        <f t="shared" si="2"/>
        <v>1802.5</v>
      </c>
      <c r="F70" s="113">
        <f t="shared" si="3"/>
        <v>2163</v>
      </c>
      <c r="G70" s="113">
        <f t="shared" si="4"/>
        <v>2523.5</v>
      </c>
      <c r="H70" s="113">
        <f t="shared" si="5"/>
        <v>2884</v>
      </c>
      <c r="I70" s="113">
        <f>J70*0.9</f>
        <v>3244.5</v>
      </c>
      <c r="J70" s="126">
        <v>3605</v>
      </c>
      <c r="K70" s="113">
        <f t="shared" si="7"/>
        <v>3965.5000000000005</v>
      </c>
      <c r="L70" s="113">
        <f t="shared" si="8"/>
        <v>4326</v>
      </c>
      <c r="M70" s="113">
        <f t="shared" si="9"/>
        <v>4686.5</v>
      </c>
      <c r="N70" s="114">
        <f t="shared" si="10"/>
        <v>5047</v>
      </c>
      <c r="O70" s="114">
        <f t="shared" si="11"/>
        <v>5407.5</v>
      </c>
      <c r="P70" s="192">
        <v>180</v>
      </c>
      <c r="Q70" s="196">
        <v>220</v>
      </c>
    </row>
    <row r="71" spans="1:17" ht="16.5" thickBot="1" x14ac:dyDescent="0.3">
      <c r="A71" s="555"/>
      <c r="B71" s="130" t="s">
        <v>310</v>
      </c>
      <c r="C71" s="113">
        <f t="shared" si="26"/>
        <v>1081.5</v>
      </c>
      <c r="D71" s="113">
        <f t="shared" si="1"/>
        <v>1442</v>
      </c>
      <c r="E71" s="113">
        <f t="shared" si="2"/>
        <v>1802.5</v>
      </c>
      <c r="F71" s="113">
        <f t="shared" si="3"/>
        <v>2163</v>
      </c>
      <c r="G71" s="113">
        <f t="shared" si="4"/>
        <v>2523.5</v>
      </c>
      <c r="H71" s="113">
        <f t="shared" si="5"/>
        <v>2884</v>
      </c>
      <c r="I71" s="113">
        <f t="shared" si="6"/>
        <v>3244.5</v>
      </c>
      <c r="J71" s="126">
        <v>3605</v>
      </c>
      <c r="K71" s="113">
        <f t="shared" si="7"/>
        <v>3965.5000000000005</v>
      </c>
      <c r="L71" s="113">
        <f t="shared" si="8"/>
        <v>4326</v>
      </c>
      <c r="M71" s="113">
        <f t="shared" si="9"/>
        <v>4686.5</v>
      </c>
      <c r="N71" s="114">
        <f t="shared" si="10"/>
        <v>5047</v>
      </c>
      <c r="O71" s="114">
        <f t="shared" si="11"/>
        <v>5407.5</v>
      </c>
      <c r="P71" s="192">
        <v>180</v>
      </c>
      <c r="Q71" s="193">
        <v>180</v>
      </c>
    </row>
    <row r="72" spans="1:17" ht="16.5" thickBot="1" x14ac:dyDescent="0.3">
      <c r="A72" s="555"/>
      <c r="B72" s="130" t="s">
        <v>311</v>
      </c>
      <c r="C72" s="113">
        <f t="shared" si="26"/>
        <v>1081.5</v>
      </c>
      <c r="D72" s="113">
        <f t="shared" si="1"/>
        <v>1442</v>
      </c>
      <c r="E72" s="113">
        <f t="shared" si="2"/>
        <v>1802.5</v>
      </c>
      <c r="F72" s="113">
        <f t="shared" si="3"/>
        <v>2163</v>
      </c>
      <c r="G72" s="113">
        <f t="shared" si="4"/>
        <v>2523.5</v>
      </c>
      <c r="H72" s="113">
        <f t="shared" si="5"/>
        <v>2884</v>
      </c>
      <c r="I72" s="113">
        <f t="shared" si="6"/>
        <v>3244.5</v>
      </c>
      <c r="J72" s="126">
        <v>3605</v>
      </c>
      <c r="K72" s="113">
        <f t="shared" si="7"/>
        <v>3965.5000000000005</v>
      </c>
      <c r="L72" s="113">
        <f t="shared" si="8"/>
        <v>4326</v>
      </c>
      <c r="M72" s="113">
        <f t="shared" si="9"/>
        <v>4686.5</v>
      </c>
      <c r="N72" s="114">
        <f t="shared" si="10"/>
        <v>5047</v>
      </c>
      <c r="O72" s="114">
        <f t="shared" si="11"/>
        <v>5407.5</v>
      </c>
      <c r="P72" s="192">
        <v>180</v>
      </c>
      <c r="Q72" s="196">
        <v>220</v>
      </c>
    </row>
    <row r="73" spans="1:17" ht="16.5" thickBot="1" x14ac:dyDescent="0.3">
      <c r="A73" s="555"/>
      <c r="B73" s="130" t="s">
        <v>156</v>
      </c>
      <c r="C73" s="113">
        <f t="shared" si="26"/>
        <v>1081.5</v>
      </c>
      <c r="D73" s="113">
        <f t="shared" si="1"/>
        <v>1442</v>
      </c>
      <c r="E73" s="113">
        <f t="shared" si="2"/>
        <v>1802.5</v>
      </c>
      <c r="F73" s="113">
        <f t="shared" si="3"/>
        <v>2163</v>
      </c>
      <c r="G73" s="113">
        <f t="shared" si="4"/>
        <v>2523.5</v>
      </c>
      <c r="H73" s="113">
        <f t="shared" si="5"/>
        <v>2884</v>
      </c>
      <c r="I73" s="113">
        <f t="shared" si="6"/>
        <v>3244.5</v>
      </c>
      <c r="J73" s="126">
        <v>3605</v>
      </c>
      <c r="K73" s="113">
        <f t="shared" si="7"/>
        <v>3965.5000000000005</v>
      </c>
      <c r="L73" s="113">
        <f t="shared" si="8"/>
        <v>4326</v>
      </c>
      <c r="M73" s="113">
        <f t="shared" si="9"/>
        <v>4686.5</v>
      </c>
      <c r="N73" s="114">
        <f t="shared" si="10"/>
        <v>5047</v>
      </c>
      <c r="O73" s="114">
        <f t="shared" si="11"/>
        <v>5407.5</v>
      </c>
      <c r="P73" s="192">
        <v>180</v>
      </c>
      <c r="Q73" s="193">
        <v>180</v>
      </c>
    </row>
    <row r="74" spans="1:17" ht="16.5" thickBot="1" x14ac:dyDescent="0.3">
      <c r="A74" s="555"/>
      <c r="B74" s="130" t="s">
        <v>312</v>
      </c>
      <c r="C74" s="113">
        <f t="shared" si="26"/>
        <v>1081.5</v>
      </c>
      <c r="D74" s="113">
        <f>J74*0.4</f>
        <v>1442</v>
      </c>
      <c r="E74" s="113">
        <f>J74*0.5</f>
        <v>1802.5</v>
      </c>
      <c r="F74" s="113">
        <f>J74*0.6</f>
        <v>2163</v>
      </c>
      <c r="G74" s="113">
        <f>J74*0.7</f>
        <v>2523.5</v>
      </c>
      <c r="H74" s="113">
        <f>J74*0.8</f>
        <v>2884</v>
      </c>
      <c r="I74" s="113">
        <f>J74*0.9</f>
        <v>3244.5</v>
      </c>
      <c r="J74" s="126">
        <v>3605</v>
      </c>
      <c r="K74" s="113">
        <f>J74*1.1</f>
        <v>3965.5000000000005</v>
      </c>
      <c r="L74" s="113">
        <f>J74*1.2</f>
        <v>4326</v>
      </c>
      <c r="M74" s="113">
        <f>J74*1.3</f>
        <v>4686.5</v>
      </c>
      <c r="N74" s="114">
        <f>J74*1.4</f>
        <v>5047</v>
      </c>
      <c r="O74" s="114">
        <f t="shared" si="11"/>
        <v>5407.5</v>
      </c>
      <c r="P74" s="192">
        <v>180</v>
      </c>
      <c r="Q74" s="196">
        <v>215</v>
      </c>
    </row>
    <row r="75" spans="1:17" ht="16.5" thickBot="1" x14ac:dyDescent="0.3">
      <c r="A75" s="555"/>
      <c r="B75" s="130" t="s">
        <v>157</v>
      </c>
      <c r="C75" s="113">
        <f t="shared" si="26"/>
        <v>1081.5</v>
      </c>
      <c r="D75" s="113">
        <f>J75*0.4</f>
        <v>1442</v>
      </c>
      <c r="E75" s="113">
        <f>J75*0.5</f>
        <v>1802.5</v>
      </c>
      <c r="F75" s="113">
        <f>J75*0.6</f>
        <v>2163</v>
      </c>
      <c r="G75" s="113">
        <f>J75*0.7</f>
        <v>2523.5</v>
      </c>
      <c r="H75" s="113">
        <f>J75*0.8</f>
        <v>2884</v>
      </c>
      <c r="I75" s="113">
        <f>J75*0.9</f>
        <v>3244.5</v>
      </c>
      <c r="J75" s="126">
        <v>3605</v>
      </c>
      <c r="K75" s="113">
        <f>J75*1.1</f>
        <v>3965.5000000000005</v>
      </c>
      <c r="L75" s="113">
        <f>J75*1.2</f>
        <v>4326</v>
      </c>
      <c r="M75" s="113">
        <f>J75*1.3</f>
        <v>4686.5</v>
      </c>
      <c r="N75" s="114">
        <f>J75*1.4</f>
        <v>5047</v>
      </c>
      <c r="O75" s="114">
        <f t="shared" si="11"/>
        <v>5407.5</v>
      </c>
      <c r="P75" s="192">
        <v>180</v>
      </c>
      <c r="Q75" s="193">
        <v>180</v>
      </c>
    </row>
    <row r="76" spans="1:17" ht="16.5" thickBot="1" x14ac:dyDescent="0.3">
      <c r="A76" s="555"/>
      <c r="B76" s="130" t="s">
        <v>313</v>
      </c>
      <c r="C76" s="113">
        <f t="shared" si="26"/>
        <v>1081.5</v>
      </c>
      <c r="D76" s="113">
        <f>J76*0.4</f>
        <v>1442</v>
      </c>
      <c r="E76" s="113">
        <f>J76*0.5</f>
        <v>1802.5</v>
      </c>
      <c r="F76" s="113">
        <f>J76*0.6</f>
        <v>2163</v>
      </c>
      <c r="G76" s="113">
        <f>J76*0.7</f>
        <v>2523.5</v>
      </c>
      <c r="H76" s="113">
        <f>J76*0.8</f>
        <v>2884</v>
      </c>
      <c r="I76" s="113">
        <f>J76*0.9</f>
        <v>3244.5</v>
      </c>
      <c r="J76" s="126">
        <v>3605</v>
      </c>
      <c r="K76" s="113">
        <f>J76*1.1</f>
        <v>3965.5000000000005</v>
      </c>
      <c r="L76" s="113">
        <f>J76*1.2</f>
        <v>4326</v>
      </c>
      <c r="M76" s="113">
        <f>J76*1.3</f>
        <v>4686.5</v>
      </c>
      <c r="N76" s="114">
        <f>J76*1.4</f>
        <v>5047</v>
      </c>
      <c r="O76" s="114">
        <f t="shared" si="11"/>
        <v>5407.5</v>
      </c>
      <c r="P76" s="194">
        <v>180</v>
      </c>
      <c r="Q76" s="195">
        <v>220</v>
      </c>
    </row>
    <row r="77" spans="1:17" ht="15.75" x14ac:dyDescent="0.25">
      <c r="A77" s="555"/>
      <c r="B77" s="124" t="s">
        <v>158</v>
      </c>
      <c r="C77" s="113">
        <f t="shared" si="26"/>
        <v>1081.5</v>
      </c>
      <c r="D77" s="113">
        <f t="shared" si="1"/>
        <v>1442</v>
      </c>
      <c r="E77" s="113">
        <f t="shared" si="2"/>
        <v>1802.5</v>
      </c>
      <c r="F77" s="113">
        <f t="shared" si="3"/>
        <v>2163</v>
      </c>
      <c r="G77" s="113">
        <f t="shared" si="4"/>
        <v>2523.5</v>
      </c>
      <c r="H77" s="113">
        <f t="shared" si="5"/>
        <v>2884</v>
      </c>
      <c r="I77" s="113">
        <f t="shared" si="6"/>
        <v>3244.5</v>
      </c>
      <c r="J77" s="126">
        <v>3605</v>
      </c>
      <c r="K77" s="113">
        <f t="shared" si="7"/>
        <v>3965.5000000000005</v>
      </c>
      <c r="L77" s="113">
        <f t="shared" si="8"/>
        <v>4326</v>
      </c>
      <c r="M77" s="113">
        <f t="shared" si="9"/>
        <v>4686.5</v>
      </c>
      <c r="N77" s="114">
        <f t="shared" si="10"/>
        <v>5047</v>
      </c>
      <c r="O77" s="114">
        <f t="shared" si="11"/>
        <v>5407.5</v>
      </c>
      <c r="P77" s="207">
        <v>180</v>
      </c>
      <c r="Q77" s="208">
        <v>180</v>
      </c>
    </row>
    <row r="78" spans="1:17" ht="15.75" customHeight="1" x14ac:dyDescent="0.25">
      <c r="A78" s="563"/>
      <c r="B78" s="538" t="s">
        <v>332</v>
      </c>
      <c r="C78" s="547">
        <f t="shared" si="26"/>
        <v>1081.5</v>
      </c>
      <c r="D78" s="547">
        <f t="shared" si="1"/>
        <v>1442</v>
      </c>
      <c r="E78" s="547">
        <f t="shared" si="2"/>
        <v>1802.5</v>
      </c>
      <c r="F78" s="547">
        <f t="shared" si="3"/>
        <v>2163</v>
      </c>
      <c r="G78" s="547">
        <f t="shared" si="4"/>
        <v>2523.5</v>
      </c>
      <c r="H78" s="547">
        <f t="shared" si="5"/>
        <v>2884</v>
      </c>
      <c r="I78" s="547">
        <f t="shared" si="6"/>
        <v>3244.5</v>
      </c>
      <c r="J78" s="499">
        <v>3605</v>
      </c>
      <c r="K78" s="547">
        <f t="shared" si="7"/>
        <v>3965.5000000000005</v>
      </c>
      <c r="L78" s="547">
        <f t="shared" si="8"/>
        <v>4326</v>
      </c>
      <c r="M78" s="547">
        <f t="shared" si="9"/>
        <v>4686.5</v>
      </c>
      <c r="N78" s="547">
        <f t="shared" si="10"/>
        <v>5047</v>
      </c>
      <c r="O78" s="552">
        <f t="shared" si="11"/>
        <v>5407.5</v>
      </c>
      <c r="P78" s="543">
        <v>150</v>
      </c>
      <c r="Q78" s="545">
        <v>185</v>
      </c>
    </row>
    <row r="79" spans="1:17" ht="31.5" customHeight="1" x14ac:dyDescent="0.25">
      <c r="A79" s="563"/>
      <c r="B79" s="539"/>
      <c r="C79" s="548"/>
      <c r="D79" s="548"/>
      <c r="E79" s="548"/>
      <c r="F79" s="548"/>
      <c r="G79" s="548"/>
      <c r="H79" s="548"/>
      <c r="I79" s="548"/>
      <c r="J79" s="500">
        <v>100</v>
      </c>
      <c r="K79" s="548"/>
      <c r="L79" s="548"/>
      <c r="M79" s="548"/>
      <c r="N79" s="548"/>
      <c r="O79" s="553"/>
      <c r="P79" s="544">
        <v>150</v>
      </c>
      <c r="Q79" s="546">
        <v>150</v>
      </c>
    </row>
    <row r="80" spans="1:17" ht="15.75" x14ac:dyDescent="0.25">
      <c r="A80" s="555"/>
      <c r="B80" s="125" t="s">
        <v>159</v>
      </c>
      <c r="C80" s="113">
        <f t="shared" ref="C80:C107" si="27">J80*0.3</f>
        <v>1081.5</v>
      </c>
      <c r="D80" s="113">
        <f t="shared" si="1"/>
        <v>1442</v>
      </c>
      <c r="E80" s="113">
        <f t="shared" si="2"/>
        <v>1802.5</v>
      </c>
      <c r="F80" s="113">
        <f t="shared" si="3"/>
        <v>2163</v>
      </c>
      <c r="G80" s="113">
        <f t="shared" si="4"/>
        <v>2523.5</v>
      </c>
      <c r="H80" s="113">
        <f t="shared" si="5"/>
        <v>2884</v>
      </c>
      <c r="I80" s="113">
        <f t="shared" si="6"/>
        <v>3244.5</v>
      </c>
      <c r="J80" s="504">
        <v>3605</v>
      </c>
      <c r="K80" s="113">
        <f t="shared" si="7"/>
        <v>3965.5000000000005</v>
      </c>
      <c r="L80" s="113">
        <f t="shared" si="8"/>
        <v>4326</v>
      </c>
      <c r="M80" s="113">
        <f t="shared" si="9"/>
        <v>4686.5</v>
      </c>
      <c r="N80" s="114">
        <f t="shared" si="10"/>
        <v>5047</v>
      </c>
      <c r="O80" s="114">
        <f t="shared" si="11"/>
        <v>5407.5</v>
      </c>
      <c r="P80" s="209">
        <v>180</v>
      </c>
      <c r="Q80" s="210">
        <v>180</v>
      </c>
    </row>
    <row r="81" spans="1:17" ht="16.5" thickBot="1" x14ac:dyDescent="0.3">
      <c r="A81" s="556"/>
      <c r="B81" s="137" t="s">
        <v>316</v>
      </c>
      <c r="C81" s="133">
        <f t="shared" si="27"/>
        <v>1081.5</v>
      </c>
      <c r="D81" s="133">
        <f t="shared" si="1"/>
        <v>1442</v>
      </c>
      <c r="E81" s="133">
        <f t="shared" si="2"/>
        <v>1802.5</v>
      </c>
      <c r="F81" s="133">
        <f t="shared" si="3"/>
        <v>2163</v>
      </c>
      <c r="G81" s="133">
        <f t="shared" si="4"/>
        <v>2523.5</v>
      </c>
      <c r="H81" s="133">
        <f t="shared" si="5"/>
        <v>2884</v>
      </c>
      <c r="I81" s="133">
        <f t="shared" si="6"/>
        <v>3244.5</v>
      </c>
      <c r="J81" s="505">
        <v>3605</v>
      </c>
      <c r="K81" s="133">
        <f t="shared" si="7"/>
        <v>3965.5000000000005</v>
      </c>
      <c r="L81" s="133">
        <f t="shared" si="8"/>
        <v>4326</v>
      </c>
      <c r="M81" s="133">
        <f t="shared" si="9"/>
        <v>4686.5</v>
      </c>
      <c r="N81" s="134">
        <f t="shared" si="10"/>
        <v>5047</v>
      </c>
      <c r="O81" s="134">
        <f t="shared" si="11"/>
        <v>5407.5</v>
      </c>
      <c r="P81" s="211">
        <v>150</v>
      </c>
      <c r="Q81" s="212">
        <v>150</v>
      </c>
    </row>
    <row r="82" spans="1:17" ht="15.75" x14ac:dyDescent="0.25">
      <c r="A82" s="561">
        <v>5</v>
      </c>
      <c r="B82" s="136" t="s">
        <v>160</v>
      </c>
      <c r="C82" s="126">
        <f t="shared" si="27"/>
        <v>1188.8999999999999</v>
      </c>
      <c r="D82" s="126">
        <f t="shared" si="1"/>
        <v>1585.2</v>
      </c>
      <c r="E82" s="126">
        <f t="shared" si="2"/>
        <v>1981.5</v>
      </c>
      <c r="F82" s="126">
        <f t="shared" si="3"/>
        <v>2377.7999999999997</v>
      </c>
      <c r="G82" s="126">
        <f t="shared" si="4"/>
        <v>2774.1</v>
      </c>
      <c r="H82" s="126">
        <f t="shared" si="5"/>
        <v>3170.4</v>
      </c>
      <c r="I82" s="126">
        <f t="shared" si="6"/>
        <v>3566.7000000000003</v>
      </c>
      <c r="J82" s="126">
        <v>3963</v>
      </c>
      <c r="K82" s="126">
        <f t="shared" si="7"/>
        <v>4359.3</v>
      </c>
      <c r="L82" s="126">
        <f t="shared" si="8"/>
        <v>4755.5999999999995</v>
      </c>
      <c r="M82" s="126">
        <f t="shared" si="9"/>
        <v>5151.9000000000005</v>
      </c>
      <c r="N82" s="127">
        <f t="shared" si="10"/>
        <v>5548.2</v>
      </c>
      <c r="O82" s="127">
        <f t="shared" si="11"/>
        <v>5944.5</v>
      </c>
      <c r="P82" s="190">
        <v>180</v>
      </c>
      <c r="Q82" s="191">
        <v>180</v>
      </c>
    </row>
    <row r="83" spans="1:17" ht="15.75" x14ac:dyDescent="0.25">
      <c r="A83" s="562"/>
      <c r="B83" s="130" t="s">
        <v>161</v>
      </c>
      <c r="C83" s="113">
        <f t="shared" si="27"/>
        <v>1188.8999999999999</v>
      </c>
      <c r="D83" s="113">
        <f t="shared" si="1"/>
        <v>1585.2</v>
      </c>
      <c r="E83" s="113">
        <f t="shared" si="2"/>
        <v>1981.5</v>
      </c>
      <c r="F83" s="113">
        <f t="shared" si="3"/>
        <v>2377.7999999999997</v>
      </c>
      <c r="G83" s="113">
        <f t="shared" si="4"/>
        <v>2774.1</v>
      </c>
      <c r="H83" s="113">
        <f t="shared" si="5"/>
        <v>3170.4</v>
      </c>
      <c r="I83" s="113">
        <f t="shared" si="6"/>
        <v>3566.7000000000003</v>
      </c>
      <c r="J83" s="504">
        <v>3963</v>
      </c>
      <c r="K83" s="113">
        <f t="shared" si="7"/>
        <v>4359.3</v>
      </c>
      <c r="L83" s="113">
        <f t="shared" si="8"/>
        <v>4755.5999999999995</v>
      </c>
      <c r="M83" s="113">
        <f t="shared" si="9"/>
        <v>5151.9000000000005</v>
      </c>
      <c r="N83" s="114">
        <f t="shared" si="10"/>
        <v>5548.2</v>
      </c>
      <c r="O83" s="114">
        <f t="shared" si="11"/>
        <v>5944.5</v>
      </c>
      <c r="P83" s="194">
        <v>180</v>
      </c>
      <c r="Q83" s="195">
        <v>220</v>
      </c>
    </row>
    <row r="84" spans="1:17" ht="31.5" x14ac:dyDescent="0.25">
      <c r="A84" s="562"/>
      <c r="B84" s="130" t="s">
        <v>162</v>
      </c>
      <c r="C84" s="113">
        <f t="shared" si="27"/>
        <v>957.59999999999991</v>
      </c>
      <c r="D84" s="113">
        <f t="shared" si="1"/>
        <v>1276.8000000000002</v>
      </c>
      <c r="E84" s="113">
        <f t="shared" si="2"/>
        <v>1596</v>
      </c>
      <c r="F84" s="113">
        <f t="shared" si="3"/>
        <v>1915.1999999999998</v>
      </c>
      <c r="G84" s="113">
        <f t="shared" si="4"/>
        <v>2234.3999999999996</v>
      </c>
      <c r="H84" s="113">
        <f t="shared" si="5"/>
        <v>2553.6000000000004</v>
      </c>
      <c r="I84" s="113">
        <f t="shared" si="6"/>
        <v>2872.8</v>
      </c>
      <c r="J84" s="504">
        <v>3192</v>
      </c>
      <c r="K84" s="113">
        <f t="shared" si="7"/>
        <v>3511.2000000000003</v>
      </c>
      <c r="L84" s="113">
        <f t="shared" si="8"/>
        <v>3830.3999999999996</v>
      </c>
      <c r="M84" s="113">
        <f t="shared" si="9"/>
        <v>4149.6000000000004</v>
      </c>
      <c r="N84" s="114">
        <f t="shared" si="10"/>
        <v>4468.7999999999993</v>
      </c>
      <c r="O84" s="114">
        <f t="shared" si="11"/>
        <v>4788</v>
      </c>
      <c r="P84" s="205" t="s">
        <v>298</v>
      </c>
      <c r="Q84" s="193">
        <v>180</v>
      </c>
    </row>
    <row r="85" spans="1:17" ht="15.75" x14ac:dyDescent="0.25">
      <c r="A85" s="555"/>
      <c r="B85" s="130" t="s">
        <v>163</v>
      </c>
      <c r="C85" s="113">
        <f t="shared" si="27"/>
        <v>1188.8999999999999</v>
      </c>
      <c r="D85" s="113">
        <f t="shared" si="1"/>
        <v>1585.2</v>
      </c>
      <c r="E85" s="113">
        <f t="shared" si="2"/>
        <v>1981.5</v>
      </c>
      <c r="F85" s="113">
        <f t="shared" si="3"/>
        <v>2377.7999999999997</v>
      </c>
      <c r="G85" s="113">
        <f t="shared" si="4"/>
        <v>2774.1</v>
      </c>
      <c r="H85" s="113">
        <f t="shared" si="5"/>
        <v>3170.4</v>
      </c>
      <c r="I85" s="113">
        <f t="shared" si="6"/>
        <v>3566.7000000000003</v>
      </c>
      <c r="J85" s="504">
        <v>3963</v>
      </c>
      <c r="K85" s="113">
        <f t="shared" si="7"/>
        <v>4359.3</v>
      </c>
      <c r="L85" s="113">
        <f t="shared" si="8"/>
        <v>4755.5999999999995</v>
      </c>
      <c r="M85" s="113">
        <f t="shared" si="9"/>
        <v>5151.9000000000005</v>
      </c>
      <c r="N85" s="114">
        <f t="shared" si="10"/>
        <v>5548.2</v>
      </c>
      <c r="O85" s="114">
        <f t="shared" si="11"/>
        <v>5944.5</v>
      </c>
      <c r="P85" s="192">
        <v>175</v>
      </c>
      <c r="Q85" s="193">
        <v>180</v>
      </c>
    </row>
    <row r="86" spans="1:17" ht="15.75" x14ac:dyDescent="0.25">
      <c r="A86" s="555"/>
      <c r="B86" s="130" t="s">
        <v>164</v>
      </c>
      <c r="C86" s="113">
        <f t="shared" si="27"/>
        <v>1188.8999999999999</v>
      </c>
      <c r="D86" s="113">
        <f t="shared" si="1"/>
        <v>1585.2</v>
      </c>
      <c r="E86" s="113">
        <f t="shared" si="2"/>
        <v>1981.5</v>
      </c>
      <c r="F86" s="113">
        <f t="shared" si="3"/>
        <v>2377.7999999999997</v>
      </c>
      <c r="G86" s="113">
        <f t="shared" si="4"/>
        <v>2774.1</v>
      </c>
      <c r="H86" s="113">
        <f t="shared" si="5"/>
        <v>3170.4</v>
      </c>
      <c r="I86" s="113">
        <f t="shared" si="6"/>
        <v>3566.7000000000003</v>
      </c>
      <c r="J86" s="504">
        <v>3963</v>
      </c>
      <c r="K86" s="113">
        <f t="shared" si="7"/>
        <v>4359.3</v>
      </c>
      <c r="L86" s="113">
        <f t="shared" si="8"/>
        <v>4755.5999999999995</v>
      </c>
      <c r="M86" s="113">
        <f t="shared" si="9"/>
        <v>5151.9000000000005</v>
      </c>
      <c r="N86" s="114">
        <f t="shared" si="10"/>
        <v>5548.2</v>
      </c>
      <c r="O86" s="114">
        <f t="shared" si="11"/>
        <v>5944.5</v>
      </c>
      <c r="P86" s="192">
        <v>180</v>
      </c>
      <c r="Q86" s="193">
        <v>180</v>
      </c>
    </row>
    <row r="87" spans="1:17" ht="15.75" x14ac:dyDescent="0.25">
      <c r="A87" s="555"/>
      <c r="B87" s="130" t="s">
        <v>165</v>
      </c>
      <c r="C87" s="113">
        <f t="shared" si="27"/>
        <v>1188.8999999999999</v>
      </c>
      <c r="D87" s="113">
        <f t="shared" si="1"/>
        <v>1585.2</v>
      </c>
      <c r="E87" s="113">
        <f t="shared" si="2"/>
        <v>1981.5</v>
      </c>
      <c r="F87" s="113">
        <f t="shared" si="3"/>
        <v>2377.7999999999997</v>
      </c>
      <c r="G87" s="113">
        <f t="shared" si="4"/>
        <v>2774.1</v>
      </c>
      <c r="H87" s="113">
        <f t="shared" si="5"/>
        <v>3170.4</v>
      </c>
      <c r="I87" s="113">
        <f t="shared" si="6"/>
        <v>3566.7000000000003</v>
      </c>
      <c r="J87" s="504">
        <v>3963</v>
      </c>
      <c r="K87" s="113">
        <f t="shared" si="7"/>
        <v>4359.3</v>
      </c>
      <c r="L87" s="113">
        <f t="shared" si="8"/>
        <v>4755.5999999999995</v>
      </c>
      <c r="M87" s="113">
        <f t="shared" si="9"/>
        <v>5151.9000000000005</v>
      </c>
      <c r="N87" s="114">
        <f t="shared" si="10"/>
        <v>5548.2</v>
      </c>
      <c r="O87" s="114">
        <f t="shared" si="11"/>
        <v>5944.5</v>
      </c>
      <c r="P87" s="194">
        <v>105</v>
      </c>
      <c r="Q87" s="195">
        <v>105</v>
      </c>
    </row>
    <row r="88" spans="1:17" ht="15.75" x14ac:dyDescent="0.25">
      <c r="A88" s="555"/>
      <c r="B88" s="130" t="s">
        <v>329</v>
      </c>
      <c r="C88" s="113">
        <f t="shared" si="27"/>
        <v>1188.8999999999999</v>
      </c>
      <c r="D88" s="113">
        <f t="shared" si="1"/>
        <v>1585.2</v>
      </c>
      <c r="E88" s="113">
        <f t="shared" si="2"/>
        <v>1981.5</v>
      </c>
      <c r="F88" s="113">
        <f t="shared" si="3"/>
        <v>2377.7999999999997</v>
      </c>
      <c r="G88" s="113">
        <f t="shared" si="4"/>
        <v>2774.1</v>
      </c>
      <c r="H88" s="113">
        <f t="shared" si="5"/>
        <v>3170.4</v>
      </c>
      <c r="I88" s="113">
        <f t="shared" si="6"/>
        <v>3566.7000000000003</v>
      </c>
      <c r="J88" s="504">
        <v>3963</v>
      </c>
      <c r="K88" s="113">
        <f t="shared" si="7"/>
        <v>4359.3</v>
      </c>
      <c r="L88" s="113">
        <f t="shared" si="8"/>
        <v>4755.5999999999995</v>
      </c>
      <c r="M88" s="113">
        <f t="shared" si="9"/>
        <v>5151.9000000000005</v>
      </c>
      <c r="N88" s="114">
        <f t="shared" si="10"/>
        <v>5548.2</v>
      </c>
      <c r="O88" s="114">
        <f t="shared" si="11"/>
        <v>5944.5</v>
      </c>
      <c r="P88" s="194">
        <v>120</v>
      </c>
      <c r="Q88" s="195">
        <v>120</v>
      </c>
    </row>
    <row r="89" spans="1:17" ht="15.75" x14ac:dyDescent="0.25">
      <c r="A89" s="555"/>
      <c r="B89" s="130" t="s">
        <v>166</v>
      </c>
      <c r="C89" s="113">
        <f t="shared" si="27"/>
        <v>1188.8999999999999</v>
      </c>
      <c r="D89" s="113">
        <f t="shared" si="1"/>
        <v>1585.2</v>
      </c>
      <c r="E89" s="113">
        <f t="shared" si="2"/>
        <v>1981.5</v>
      </c>
      <c r="F89" s="113">
        <f t="shared" si="3"/>
        <v>2377.7999999999997</v>
      </c>
      <c r="G89" s="113">
        <f t="shared" si="4"/>
        <v>2774.1</v>
      </c>
      <c r="H89" s="113">
        <f t="shared" si="5"/>
        <v>3170.4</v>
      </c>
      <c r="I89" s="113">
        <f t="shared" si="6"/>
        <v>3566.7000000000003</v>
      </c>
      <c r="J89" s="504">
        <v>3963</v>
      </c>
      <c r="K89" s="113">
        <f t="shared" si="7"/>
        <v>4359.3</v>
      </c>
      <c r="L89" s="115">
        <f t="shared" si="8"/>
        <v>4755.5999999999995</v>
      </c>
      <c r="M89" s="115">
        <f t="shared" si="9"/>
        <v>5151.9000000000005</v>
      </c>
      <c r="N89" s="152">
        <f t="shared" si="10"/>
        <v>5548.2</v>
      </c>
      <c r="O89" s="152">
        <f t="shared" si="11"/>
        <v>5944.5</v>
      </c>
      <c r="P89" s="192">
        <v>175</v>
      </c>
      <c r="Q89" s="158" t="s">
        <v>328</v>
      </c>
    </row>
    <row r="90" spans="1:17" ht="15.75" x14ac:dyDescent="0.25">
      <c r="A90" s="555"/>
      <c r="B90" s="130" t="s">
        <v>167</v>
      </c>
      <c r="C90" s="113">
        <f t="shared" si="27"/>
        <v>1188.8999999999999</v>
      </c>
      <c r="D90" s="113">
        <f t="shared" si="1"/>
        <v>1585.2</v>
      </c>
      <c r="E90" s="113">
        <f t="shared" si="2"/>
        <v>1981.5</v>
      </c>
      <c r="F90" s="113">
        <f t="shared" si="3"/>
        <v>2377.7999999999997</v>
      </c>
      <c r="G90" s="113">
        <f t="shared" si="4"/>
        <v>2774.1</v>
      </c>
      <c r="H90" s="113">
        <f t="shared" si="5"/>
        <v>3170.4</v>
      </c>
      <c r="I90" s="113">
        <f t="shared" si="6"/>
        <v>3566.7000000000003</v>
      </c>
      <c r="J90" s="504">
        <v>3963</v>
      </c>
      <c r="K90" s="113">
        <f>J90*1.1</f>
        <v>4359.3</v>
      </c>
      <c r="L90" s="115">
        <f>J90*1.2</f>
        <v>4755.5999999999995</v>
      </c>
      <c r="M90" s="115">
        <f>J90*1.3</f>
        <v>5151.9000000000005</v>
      </c>
      <c r="N90" s="152">
        <f>J90*1.4</f>
        <v>5548.2</v>
      </c>
      <c r="O90" s="152">
        <f>J90*1.5</f>
        <v>5944.5</v>
      </c>
      <c r="P90" s="194">
        <v>150</v>
      </c>
      <c r="Q90" s="195">
        <v>150</v>
      </c>
    </row>
    <row r="91" spans="1:17" ht="15.75" x14ac:dyDescent="0.25">
      <c r="A91" s="555"/>
      <c r="B91" s="130" t="s">
        <v>317</v>
      </c>
      <c r="C91" s="113">
        <f t="shared" si="27"/>
        <v>1188.8999999999999</v>
      </c>
      <c r="D91" s="113">
        <f t="shared" si="1"/>
        <v>1585.2</v>
      </c>
      <c r="E91" s="113">
        <f t="shared" si="2"/>
        <v>1981.5</v>
      </c>
      <c r="F91" s="113">
        <f t="shared" si="3"/>
        <v>2377.7999999999997</v>
      </c>
      <c r="G91" s="113">
        <f t="shared" si="4"/>
        <v>2774.1</v>
      </c>
      <c r="H91" s="113">
        <f>J91*0.8</f>
        <v>3170.4</v>
      </c>
      <c r="I91" s="113">
        <f t="shared" si="6"/>
        <v>3566.7000000000003</v>
      </c>
      <c r="J91" s="504">
        <v>3963</v>
      </c>
      <c r="K91" s="113">
        <f t="shared" si="7"/>
        <v>4359.3</v>
      </c>
      <c r="L91" s="116">
        <f t="shared" si="8"/>
        <v>4755.5999999999995</v>
      </c>
      <c r="M91" s="116">
        <f t="shared" si="9"/>
        <v>5151.9000000000005</v>
      </c>
      <c r="N91" s="153">
        <f t="shared" si="10"/>
        <v>5548.2</v>
      </c>
      <c r="O91" s="153">
        <f t="shared" si="11"/>
        <v>5944.5</v>
      </c>
      <c r="P91" s="194">
        <v>150</v>
      </c>
      <c r="Q91" s="195">
        <v>150</v>
      </c>
    </row>
    <row r="92" spans="1:17" ht="31.5" x14ac:dyDescent="0.25">
      <c r="A92" s="555"/>
      <c r="B92" s="130" t="s">
        <v>318</v>
      </c>
      <c r="C92" s="113">
        <f t="shared" si="27"/>
        <v>957.59999999999991</v>
      </c>
      <c r="D92" s="113">
        <f t="shared" si="1"/>
        <v>1276.8000000000002</v>
      </c>
      <c r="E92" s="113">
        <f t="shared" si="2"/>
        <v>1596</v>
      </c>
      <c r="F92" s="113">
        <f t="shared" si="3"/>
        <v>1915.1999999999998</v>
      </c>
      <c r="G92" s="113">
        <f t="shared" si="4"/>
        <v>2234.3999999999996</v>
      </c>
      <c r="H92" s="113">
        <f t="shared" si="5"/>
        <v>2553.6000000000004</v>
      </c>
      <c r="I92" s="113">
        <f t="shared" si="6"/>
        <v>2872.8</v>
      </c>
      <c r="J92" s="504">
        <v>3192</v>
      </c>
      <c r="K92" s="113">
        <f t="shared" si="7"/>
        <v>3511.2000000000003</v>
      </c>
      <c r="L92" s="113">
        <f t="shared" si="8"/>
        <v>3830.3999999999996</v>
      </c>
      <c r="M92" s="113">
        <f t="shared" si="9"/>
        <v>4149.6000000000004</v>
      </c>
      <c r="N92" s="114">
        <f t="shared" si="10"/>
        <v>4468.7999999999993</v>
      </c>
      <c r="O92" s="114">
        <f t="shared" si="11"/>
        <v>4788</v>
      </c>
      <c r="P92" s="205" t="s">
        <v>298</v>
      </c>
      <c r="Q92" s="193">
        <v>150</v>
      </c>
    </row>
    <row r="93" spans="1:17" ht="31.5" x14ac:dyDescent="0.25">
      <c r="A93" s="555"/>
      <c r="B93" s="130" t="s">
        <v>319</v>
      </c>
      <c r="C93" s="113">
        <f t="shared" si="27"/>
        <v>957.59999999999991</v>
      </c>
      <c r="D93" s="113">
        <f t="shared" si="1"/>
        <v>1276.8000000000002</v>
      </c>
      <c r="E93" s="113">
        <f t="shared" si="2"/>
        <v>1596</v>
      </c>
      <c r="F93" s="113">
        <f t="shared" si="3"/>
        <v>1915.1999999999998</v>
      </c>
      <c r="G93" s="113">
        <f t="shared" si="4"/>
        <v>2234.3999999999996</v>
      </c>
      <c r="H93" s="113">
        <f t="shared" si="5"/>
        <v>2553.6000000000004</v>
      </c>
      <c r="I93" s="113">
        <f t="shared" si="6"/>
        <v>2872.8</v>
      </c>
      <c r="J93" s="504">
        <v>3192</v>
      </c>
      <c r="K93" s="113">
        <f t="shared" si="7"/>
        <v>3511.2000000000003</v>
      </c>
      <c r="L93" s="113">
        <f t="shared" si="8"/>
        <v>3830.3999999999996</v>
      </c>
      <c r="M93" s="113">
        <f t="shared" si="9"/>
        <v>4149.6000000000004</v>
      </c>
      <c r="N93" s="114">
        <f t="shared" si="10"/>
        <v>4468.7999999999993</v>
      </c>
      <c r="O93" s="114">
        <f t="shared" si="11"/>
        <v>4788</v>
      </c>
      <c r="P93" s="205" t="s">
        <v>298</v>
      </c>
      <c r="Q93" s="193">
        <v>180</v>
      </c>
    </row>
    <row r="94" spans="1:17" ht="15.75" x14ac:dyDescent="0.25">
      <c r="A94" s="555"/>
      <c r="B94" s="130" t="s">
        <v>168</v>
      </c>
      <c r="C94" s="113">
        <f t="shared" si="27"/>
        <v>1188.8999999999999</v>
      </c>
      <c r="D94" s="113">
        <f t="shared" si="1"/>
        <v>1585.2</v>
      </c>
      <c r="E94" s="113">
        <f t="shared" si="2"/>
        <v>1981.5</v>
      </c>
      <c r="F94" s="113">
        <f t="shared" si="3"/>
        <v>2377.7999999999997</v>
      </c>
      <c r="G94" s="113">
        <f t="shared" si="4"/>
        <v>2774.1</v>
      </c>
      <c r="H94" s="113">
        <f t="shared" si="5"/>
        <v>3170.4</v>
      </c>
      <c r="I94" s="113">
        <f t="shared" si="6"/>
        <v>3566.7000000000003</v>
      </c>
      <c r="J94" s="504">
        <v>3963</v>
      </c>
      <c r="K94" s="113">
        <f t="shared" si="7"/>
        <v>4359.3</v>
      </c>
      <c r="L94" s="113">
        <f t="shared" si="8"/>
        <v>4755.5999999999995</v>
      </c>
      <c r="M94" s="113">
        <f t="shared" si="9"/>
        <v>5151.9000000000005</v>
      </c>
      <c r="N94" s="114">
        <f t="shared" si="10"/>
        <v>5548.2</v>
      </c>
      <c r="O94" s="114">
        <f t="shared" si="11"/>
        <v>5944.5</v>
      </c>
      <c r="P94" s="192">
        <v>180</v>
      </c>
      <c r="Q94" s="193">
        <v>180</v>
      </c>
    </row>
    <row r="95" spans="1:17" ht="15.75" x14ac:dyDescent="0.25">
      <c r="A95" s="555"/>
      <c r="B95" s="130" t="s">
        <v>330</v>
      </c>
      <c r="C95" s="113">
        <f t="shared" si="27"/>
        <v>1188.8999999999999</v>
      </c>
      <c r="D95" s="113">
        <f t="shared" si="1"/>
        <v>1585.2</v>
      </c>
      <c r="E95" s="113">
        <f t="shared" si="2"/>
        <v>1981.5</v>
      </c>
      <c r="F95" s="113">
        <f t="shared" si="3"/>
        <v>2377.7999999999997</v>
      </c>
      <c r="G95" s="113">
        <f t="shared" si="4"/>
        <v>2774.1</v>
      </c>
      <c r="H95" s="113">
        <f t="shared" si="5"/>
        <v>3170.4</v>
      </c>
      <c r="I95" s="113">
        <f t="shared" si="6"/>
        <v>3566.7000000000003</v>
      </c>
      <c r="J95" s="504">
        <v>3963</v>
      </c>
      <c r="K95" s="113">
        <f t="shared" si="7"/>
        <v>4359.3</v>
      </c>
      <c r="L95" s="113">
        <f t="shared" si="8"/>
        <v>4755.5999999999995</v>
      </c>
      <c r="M95" s="113">
        <f t="shared" si="9"/>
        <v>5151.9000000000005</v>
      </c>
      <c r="N95" s="114">
        <f t="shared" si="10"/>
        <v>5548.2</v>
      </c>
      <c r="O95" s="114">
        <f t="shared" si="11"/>
        <v>5944.5</v>
      </c>
      <c r="P95" s="192">
        <v>150</v>
      </c>
      <c r="Q95" s="193">
        <v>150</v>
      </c>
    </row>
    <row r="96" spans="1:17" ht="31.5" x14ac:dyDescent="0.25">
      <c r="A96" s="555"/>
      <c r="B96" s="130" t="s">
        <v>320</v>
      </c>
      <c r="C96" s="113">
        <f t="shared" si="27"/>
        <v>1272.5999999999999</v>
      </c>
      <c r="D96" s="113">
        <f t="shared" si="1"/>
        <v>1696.8000000000002</v>
      </c>
      <c r="E96" s="113">
        <f t="shared" si="2"/>
        <v>2121</v>
      </c>
      <c r="F96" s="113">
        <f t="shared" si="3"/>
        <v>2545.1999999999998</v>
      </c>
      <c r="G96" s="113">
        <f t="shared" si="4"/>
        <v>2969.3999999999996</v>
      </c>
      <c r="H96" s="113">
        <f t="shared" si="5"/>
        <v>3393.6000000000004</v>
      </c>
      <c r="I96" s="113">
        <f t="shared" si="6"/>
        <v>3817.8</v>
      </c>
      <c r="J96" s="504">
        <v>4242</v>
      </c>
      <c r="K96" s="113">
        <f t="shared" si="7"/>
        <v>4666.2000000000007</v>
      </c>
      <c r="L96" s="113">
        <f t="shared" si="8"/>
        <v>5090.3999999999996</v>
      </c>
      <c r="M96" s="113">
        <f t="shared" si="9"/>
        <v>5514.6</v>
      </c>
      <c r="N96" s="114">
        <f t="shared" si="10"/>
        <v>5938.7999999999993</v>
      </c>
      <c r="O96" s="114">
        <f t="shared" si="11"/>
        <v>6363</v>
      </c>
      <c r="P96" s="194" t="s">
        <v>298</v>
      </c>
      <c r="Q96" s="195">
        <v>100</v>
      </c>
    </row>
    <row r="97" spans="1:17" ht="16.5" thickBot="1" x14ac:dyDescent="0.3">
      <c r="A97" s="556"/>
      <c r="B97" s="137" t="s">
        <v>321</v>
      </c>
      <c r="C97" s="133">
        <f t="shared" si="27"/>
        <v>1188.8999999999999</v>
      </c>
      <c r="D97" s="133">
        <f t="shared" ref="D97:D107" si="28">J97*0.4</f>
        <v>1585.2</v>
      </c>
      <c r="E97" s="133">
        <f t="shared" ref="E97:E107" si="29">J97*0.5</f>
        <v>1981.5</v>
      </c>
      <c r="F97" s="133">
        <f t="shared" ref="F97:F107" si="30">J97*0.6</f>
        <v>2377.7999999999997</v>
      </c>
      <c r="G97" s="133">
        <f t="shared" ref="G97:G107" si="31">J97*0.7</f>
        <v>2774.1</v>
      </c>
      <c r="H97" s="133">
        <f t="shared" ref="H97:H107" si="32">J97*0.8</f>
        <v>3170.4</v>
      </c>
      <c r="I97" s="133">
        <f t="shared" ref="I97:I106" si="33">J97*0.9</f>
        <v>3566.7000000000003</v>
      </c>
      <c r="J97" s="505">
        <v>3963</v>
      </c>
      <c r="K97" s="133">
        <f t="shared" ref="K97:K107" si="34">J97*1.1</f>
        <v>4359.3</v>
      </c>
      <c r="L97" s="133">
        <f t="shared" ref="L97:L107" si="35">J97*1.2</f>
        <v>4755.5999999999995</v>
      </c>
      <c r="M97" s="133">
        <f t="shared" ref="M97:M107" si="36">J97*1.3</f>
        <v>5151.9000000000005</v>
      </c>
      <c r="N97" s="134">
        <f t="shared" ref="N97:N107" si="37">J97*1.4</f>
        <v>5548.2</v>
      </c>
      <c r="O97" s="134">
        <f t="shared" ref="O97:O107" si="38">J97*1.5</f>
        <v>5944.5</v>
      </c>
      <c r="P97" s="211">
        <v>120</v>
      </c>
      <c r="Q97" s="212">
        <v>120</v>
      </c>
    </row>
    <row r="98" spans="1:17" ht="16.5" thickBot="1" x14ac:dyDescent="0.3">
      <c r="A98" s="554">
        <v>6</v>
      </c>
      <c r="B98" s="159" t="s">
        <v>322</v>
      </c>
      <c r="C98" s="126">
        <f t="shared" si="27"/>
        <v>1542</v>
      </c>
      <c r="D98" s="126">
        <f t="shared" si="28"/>
        <v>2056</v>
      </c>
      <c r="E98" s="126">
        <f t="shared" si="29"/>
        <v>2570</v>
      </c>
      <c r="F98" s="126">
        <f t="shared" si="30"/>
        <v>3084</v>
      </c>
      <c r="G98" s="126">
        <f t="shared" si="31"/>
        <v>3597.9999999999995</v>
      </c>
      <c r="H98" s="126">
        <f t="shared" si="32"/>
        <v>4112</v>
      </c>
      <c r="I98" s="126">
        <f t="shared" si="33"/>
        <v>4626</v>
      </c>
      <c r="J98" s="126">
        <v>5140</v>
      </c>
      <c r="K98" s="126">
        <f t="shared" si="34"/>
        <v>5654.0000000000009</v>
      </c>
      <c r="L98" s="160">
        <f t="shared" si="35"/>
        <v>6168</v>
      </c>
      <c r="M98" s="160">
        <f t="shared" si="36"/>
        <v>6682</v>
      </c>
      <c r="N98" s="161">
        <f t="shared" si="37"/>
        <v>7195.9999999999991</v>
      </c>
      <c r="O98" s="161">
        <f t="shared" si="38"/>
        <v>7710</v>
      </c>
      <c r="P98" s="182">
        <v>190</v>
      </c>
      <c r="Q98" s="162">
        <v>190</v>
      </c>
    </row>
    <row r="99" spans="1:17" ht="16.5" thickBot="1" x14ac:dyDescent="0.3">
      <c r="A99" s="555"/>
      <c r="B99" s="130" t="s">
        <v>169</v>
      </c>
      <c r="C99" s="113">
        <f t="shared" si="27"/>
        <v>1542</v>
      </c>
      <c r="D99" s="113">
        <f t="shared" si="28"/>
        <v>2056</v>
      </c>
      <c r="E99" s="113">
        <f t="shared" si="29"/>
        <v>2570</v>
      </c>
      <c r="F99" s="113">
        <f t="shared" si="30"/>
        <v>3084</v>
      </c>
      <c r="G99" s="113">
        <f t="shared" si="31"/>
        <v>3597.9999999999995</v>
      </c>
      <c r="H99" s="113">
        <f t="shared" si="32"/>
        <v>4112</v>
      </c>
      <c r="I99" s="113">
        <f t="shared" si="33"/>
        <v>4626</v>
      </c>
      <c r="J99" s="126">
        <v>5140</v>
      </c>
      <c r="K99" s="113">
        <f t="shared" si="34"/>
        <v>5654.0000000000009</v>
      </c>
      <c r="L99" s="115">
        <f t="shared" si="35"/>
        <v>6168</v>
      </c>
      <c r="M99" s="115">
        <f t="shared" si="36"/>
        <v>6682</v>
      </c>
      <c r="N99" s="152">
        <f t="shared" si="37"/>
        <v>7195.9999999999991</v>
      </c>
      <c r="O99" s="152">
        <f t="shared" si="38"/>
        <v>7710</v>
      </c>
      <c r="P99" s="194">
        <v>150</v>
      </c>
      <c r="Q99" s="195">
        <v>150</v>
      </c>
    </row>
    <row r="100" spans="1:17" ht="16.5" thickBot="1" x14ac:dyDescent="0.3">
      <c r="A100" s="555"/>
      <c r="B100" s="130" t="s">
        <v>170</v>
      </c>
      <c r="C100" s="113">
        <f t="shared" si="27"/>
        <v>1542</v>
      </c>
      <c r="D100" s="113">
        <f t="shared" si="28"/>
        <v>2056</v>
      </c>
      <c r="E100" s="113">
        <f t="shared" si="29"/>
        <v>2570</v>
      </c>
      <c r="F100" s="113">
        <f t="shared" si="30"/>
        <v>3084</v>
      </c>
      <c r="G100" s="113">
        <f t="shared" si="31"/>
        <v>3597.9999999999995</v>
      </c>
      <c r="H100" s="113">
        <f t="shared" si="32"/>
        <v>4112</v>
      </c>
      <c r="I100" s="113">
        <f t="shared" si="33"/>
        <v>4626</v>
      </c>
      <c r="J100" s="126">
        <v>5140</v>
      </c>
      <c r="K100" s="113">
        <f t="shared" si="34"/>
        <v>5654.0000000000009</v>
      </c>
      <c r="L100" s="113">
        <f t="shared" si="35"/>
        <v>6168</v>
      </c>
      <c r="M100" s="113">
        <f t="shared" si="36"/>
        <v>6682</v>
      </c>
      <c r="N100" s="114">
        <f t="shared" si="37"/>
        <v>7195.9999999999991</v>
      </c>
      <c r="O100" s="114">
        <f t="shared" si="38"/>
        <v>7710</v>
      </c>
      <c r="P100" s="194">
        <v>150</v>
      </c>
      <c r="Q100" s="195">
        <v>150</v>
      </c>
    </row>
    <row r="101" spans="1:17" ht="16.5" thickBot="1" x14ac:dyDescent="0.3">
      <c r="A101" s="555"/>
      <c r="B101" s="130" t="s">
        <v>323</v>
      </c>
      <c r="C101" s="113">
        <f t="shared" si="27"/>
        <v>1542</v>
      </c>
      <c r="D101" s="113">
        <f t="shared" si="28"/>
        <v>2056</v>
      </c>
      <c r="E101" s="113">
        <f t="shared" si="29"/>
        <v>2570</v>
      </c>
      <c r="F101" s="113">
        <f t="shared" si="30"/>
        <v>3084</v>
      </c>
      <c r="G101" s="113">
        <f t="shared" si="31"/>
        <v>3597.9999999999995</v>
      </c>
      <c r="H101" s="113">
        <f t="shared" si="32"/>
        <v>4112</v>
      </c>
      <c r="I101" s="113">
        <f t="shared" si="33"/>
        <v>4626</v>
      </c>
      <c r="J101" s="126">
        <v>5140</v>
      </c>
      <c r="K101" s="113">
        <f t="shared" si="34"/>
        <v>5654.0000000000009</v>
      </c>
      <c r="L101" s="113">
        <f t="shared" si="35"/>
        <v>6168</v>
      </c>
      <c r="M101" s="113">
        <f t="shared" si="36"/>
        <v>6682</v>
      </c>
      <c r="N101" s="114">
        <f t="shared" si="37"/>
        <v>7195.9999999999991</v>
      </c>
      <c r="O101" s="114">
        <f t="shared" si="38"/>
        <v>7710</v>
      </c>
      <c r="P101" s="194">
        <v>150</v>
      </c>
      <c r="Q101" s="195">
        <v>150</v>
      </c>
    </row>
    <row r="102" spans="1:17" ht="16.5" thickBot="1" x14ac:dyDescent="0.3">
      <c r="A102" s="555"/>
      <c r="B102" s="163" t="s">
        <v>324</v>
      </c>
      <c r="C102" s="113">
        <f t="shared" si="27"/>
        <v>1542</v>
      </c>
      <c r="D102" s="113">
        <f t="shared" si="28"/>
        <v>2056</v>
      </c>
      <c r="E102" s="113">
        <f t="shared" si="29"/>
        <v>2570</v>
      </c>
      <c r="F102" s="113">
        <f t="shared" si="30"/>
        <v>3084</v>
      </c>
      <c r="G102" s="113">
        <f t="shared" si="31"/>
        <v>3597.9999999999995</v>
      </c>
      <c r="H102" s="113">
        <f t="shared" si="32"/>
        <v>4112</v>
      </c>
      <c r="I102" s="113">
        <f t="shared" si="33"/>
        <v>4626</v>
      </c>
      <c r="J102" s="126">
        <v>5140</v>
      </c>
      <c r="K102" s="113">
        <f t="shared" si="34"/>
        <v>5654.0000000000009</v>
      </c>
      <c r="L102" s="113">
        <f t="shared" si="35"/>
        <v>6168</v>
      </c>
      <c r="M102" s="113">
        <f t="shared" si="36"/>
        <v>6682</v>
      </c>
      <c r="N102" s="114">
        <f t="shared" si="37"/>
        <v>7195.9999999999991</v>
      </c>
      <c r="O102" s="114">
        <f t="shared" si="38"/>
        <v>7710</v>
      </c>
      <c r="P102" s="194">
        <v>200</v>
      </c>
      <c r="Q102" s="195">
        <v>200</v>
      </c>
    </row>
    <row r="103" spans="1:17" ht="15.75" x14ac:dyDescent="0.25">
      <c r="A103" s="555"/>
      <c r="B103" s="130" t="s">
        <v>171</v>
      </c>
      <c r="C103" s="113">
        <f t="shared" si="27"/>
        <v>1542</v>
      </c>
      <c r="D103" s="113">
        <f t="shared" si="28"/>
        <v>2056</v>
      </c>
      <c r="E103" s="113">
        <f t="shared" si="29"/>
        <v>2570</v>
      </c>
      <c r="F103" s="113">
        <f t="shared" si="30"/>
        <v>3084</v>
      </c>
      <c r="G103" s="113">
        <f t="shared" si="31"/>
        <v>3597.9999999999995</v>
      </c>
      <c r="H103" s="113">
        <f t="shared" si="32"/>
        <v>4112</v>
      </c>
      <c r="I103" s="113">
        <f t="shared" si="33"/>
        <v>4626</v>
      </c>
      <c r="J103" s="126">
        <v>5140</v>
      </c>
      <c r="K103" s="113">
        <f t="shared" si="34"/>
        <v>5654.0000000000009</v>
      </c>
      <c r="L103" s="113">
        <f t="shared" si="35"/>
        <v>6168</v>
      </c>
      <c r="M103" s="113">
        <f t="shared" si="36"/>
        <v>6682</v>
      </c>
      <c r="N103" s="114">
        <f t="shared" si="37"/>
        <v>7195.9999999999991</v>
      </c>
      <c r="O103" s="114">
        <f t="shared" si="38"/>
        <v>7710</v>
      </c>
      <c r="P103" s="194">
        <v>150</v>
      </c>
      <c r="Q103" s="195">
        <v>150</v>
      </c>
    </row>
    <row r="104" spans="1:17" ht="32.25" thickBot="1" x14ac:dyDescent="0.3">
      <c r="A104" s="556"/>
      <c r="B104" s="137" t="s">
        <v>399</v>
      </c>
      <c r="C104" s="133">
        <f t="shared" si="27"/>
        <v>1239.5999999999999</v>
      </c>
      <c r="D104" s="133">
        <f t="shared" si="28"/>
        <v>1652.8000000000002</v>
      </c>
      <c r="E104" s="133">
        <f t="shared" si="29"/>
        <v>2066</v>
      </c>
      <c r="F104" s="133">
        <f t="shared" si="30"/>
        <v>2479.1999999999998</v>
      </c>
      <c r="G104" s="133">
        <f t="shared" si="31"/>
        <v>2892.3999999999996</v>
      </c>
      <c r="H104" s="133">
        <f t="shared" si="32"/>
        <v>3305.6000000000004</v>
      </c>
      <c r="I104" s="133">
        <f t="shared" si="33"/>
        <v>3718.8</v>
      </c>
      <c r="J104" s="505">
        <v>4132</v>
      </c>
      <c r="K104" s="133">
        <f t="shared" si="34"/>
        <v>4545.2000000000007</v>
      </c>
      <c r="L104" s="133">
        <f t="shared" si="35"/>
        <v>4958.3999999999996</v>
      </c>
      <c r="M104" s="133">
        <f t="shared" si="36"/>
        <v>5371.6</v>
      </c>
      <c r="N104" s="134">
        <f t="shared" si="37"/>
        <v>5784.7999999999993</v>
      </c>
      <c r="O104" s="134">
        <f t="shared" si="38"/>
        <v>6198</v>
      </c>
      <c r="P104" s="211" t="s">
        <v>80</v>
      </c>
      <c r="Q104" s="202">
        <v>180</v>
      </c>
    </row>
    <row r="105" spans="1:17" ht="31.5" x14ac:dyDescent="0.25">
      <c r="A105" s="554">
        <v>7</v>
      </c>
      <c r="B105" s="159" t="s">
        <v>172</v>
      </c>
      <c r="C105" s="126">
        <f t="shared" si="27"/>
        <v>1460.7</v>
      </c>
      <c r="D105" s="126">
        <f t="shared" si="28"/>
        <v>1947.6000000000001</v>
      </c>
      <c r="E105" s="126">
        <f t="shared" si="29"/>
        <v>2434.5</v>
      </c>
      <c r="F105" s="126">
        <f t="shared" si="30"/>
        <v>2921.4</v>
      </c>
      <c r="G105" s="126">
        <f t="shared" si="31"/>
        <v>3408.2999999999997</v>
      </c>
      <c r="H105" s="126">
        <f t="shared" si="32"/>
        <v>3895.2000000000003</v>
      </c>
      <c r="I105" s="126">
        <f t="shared" si="33"/>
        <v>4382.1000000000004</v>
      </c>
      <c r="J105" s="126">
        <v>4869</v>
      </c>
      <c r="K105" s="126">
        <f t="shared" si="34"/>
        <v>5355.9000000000005</v>
      </c>
      <c r="L105" s="126">
        <f t="shared" si="35"/>
        <v>5842.8</v>
      </c>
      <c r="M105" s="126">
        <f t="shared" si="36"/>
        <v>6329.7</v>
      </c>
      <c r="N105" s="127">
        <f t="shared" si="37"/>
        <v>6816.5999999999995</v>
      </c>
      <c r="O105" s="127">
        <f t="shared" si="38"/>
        <v>7303.5</v>
      </c>
      <c r="P105" s="203" t="s">
        <v>298</v>
      </c>
      <c r="Q105" s="204">
        <v>220</v>
      </c>
    </row>
    <row r="106" spans="1:17" ht="31.5" x14ac:dyDescent="0.25">
      <c r="A106" s="555"/>
      <c r="B106" s="163" t="s">
        <v>173</v>
      </c>
      <c r="C106" s="115">
        <f t="shared" si="27"/>
        <v>1460.7</v>
      </c>
      <c r="D106" s="115">
        <f t="shared" si="28"/>
        <v>1947.6000000000001</v>
      </c>
      <c r="E106" s="115">
        <f t="shared" si="29"/>
        <v>2434.5</v>
      </c>
      <c r="F106" s="115">
        <f t="shared" si="30"/>
        <v>2921.4</v>
      </c>
      <c r="G106" s="115">
        <f t="shared" si="31"/>
        <v>3408.2999999999997</v>
      </c>
      <c r="H106" s="115">
        <f t="shared" si="32"/>
        <v>3895.2000000000003</v>
      </c>
      <c r="I106" s="115">
        <f t="shared" si="33"/>
        <v>4382.1000000000004</v>
      </c>
      <c r="J106" s="499">
        <v>4869</v>
      </c>
      <c r="K106" s="115">
        <f t="shared" si="34"/>
        <v>5355.9000000000005</v>
      </c>
      <c r="L106" s="154">
        <f t="shared" si="35"/>
        <v>5842.8</v>
      </c>
      <c r="M106" s="154">
        <f t="shared" si="36"/>
        <v>6329.7</v>
      </c>
      <c r="N106" s="164">
        <f t="shared" si="37"/>
        <v>6816.5999999999995</v>
      </c>
      <c r="O106" s="164">
        <f t="shared" si="38"/>
        <v>7303.5</v>
      </c>
      <c r="P106" s="194" t="s">
        <v>298</v>
      </c>
      <c r="Q106" s="195">
        <v>220</v>
      </c>
    </row>
    <row r="107" spans="1:17" ht="15.75" x14ac:dyDescent="0.25">
      <c r="A107" s="555"/>
      <c r="B107" s="163" t="s">
        <v>174</v>
      </c>
      <c r="C107" s="113">
        <f t="shared" si="27"/>
        <v>1818.3</v>
      </c>
      <c r="D107" s="113">
        <f t="shared" si="28"/>
        <v>2424.4</v>
      </c>
      <c r="E107" s="113">
        <f t="shared" si="29"/>
        <v>3030.5</v>
      </c>
      <c r="F107" s="113">
        <f t="shared" si="30"/>
        <v>3636.6</v>
      </c>
      <c r="G107" s="113">
        <f t="shared" si="31"/>
        <v>4242.7</v>
      </c>
      <c r="H107" s="113">
        <f t="shared" si="32"/>
        <v>4848.8</v>
      </c>
      <c r="I107" s="113">
        <f>J107*0.9</f>
        <v>5454.9000000000005</v>
      </c>
      <c r="J107" s="504">
        <v>6061</v>
      </c>
      <c r="K107" s="113">
        <f t="shared" si="34"/>
        <v>6667.1</v>
      </c>
      <c r="L107" s="113">
        <f t="shared" si="35"/>
        <v>7273.2</v>
      </c>
      <c r="M107" s="113">
        <f t="shared" si="36"/>
        <v>7879.3</v>
      </c>
      <c r="N107" s="113">
        <f t="shared" si="37"/>
        <v>8485.4</v>
      </c>
      <c r="O107" s="114">
        <f t="shared" si="38"/>
        <v>9091.5</v>
      </c>
      <c r="P107" s="194">
        <v>210</v>
      </c>
      <c r="Q107" s="195">
        <v>210</v>
      </c>
    </row>
    <row r="108" spans="1:17" ht="31.5" x14ac:dyDescent="0.25">
      <c r="A108" s="555"/>
      <c r="B108" s="163" t="s">
        <v>325</v>
      </c>
      <c r="C108" s="113">
        <f>J108*0.3</f>
        <v>1460.7</v>
      </c>
      <c r="D108" s="113">
        <f>J108*0.4</f>
        <v>1947.6000000000001</v>
      </c>
      <c r="E108" s="113">
        <f>J108*0.5</f>
        <v>2434.5</v>
      </c>
      <c r="F108" s="113">
        <f>J108*0.6</f>
        <v>2921.4</v>
      </c>
      <c r="G108" s="113">
        <f>J108*0.7</f>
        <v>3408.2999999999997</v>
      </c>
      <c r="H108" s="113">
        <f>J108*0.8</f>
        <v>3895.2000000000003</v>
      </c>
      <c r="I108" s="113">
        <f>J108*0.9</f>
        <v>4382.1000000000004</v>
      </c>
      <c r="J108" s="504">
        <v>4869</v>
      </c>
      <c r="K108" s="113">
        <f>J108*1.1</f>
        <v>5355.9000000000005</v>
      </c>
      <c r="L108" s="113">
        <f>J108*1.2</f>
        <v>5842.8</v>
      </c>
      <c r="M108" s="113">
        <f>J108*1.3</f>
        <v>6329.7</v>
      </c>
      <c r="N108" s="113">
        <f>J108*1.4</f>
        <v>6816.5999999999995</v>
      </c>
      <c r="O108" s="114">
        <f>J108*1.5</f>
        <v>7303.5</v>
      </c>
      <c r="P108" s="194" t="s">
        <v>298</v>
      </c>
      <c r="Q108" s="195">
        <v>220</v>
      </c>
    </row>
    <row r="109" spans="1:17" ht="32.25" thickBot="1" x14ac:dyDescent="0.3">
      <c r="A109" s="556"/>
      <c r="B109" s="165" t="s">
        <v>326</v>
      </c>
      <c r="C109" s="133">
        <f>J109*0.3</f>
        <v>1460.7</v>
      </c>
      <c r="D109" s="133">
        <f>J109*0.4</f>
        <v>1947.6000000000001</v>
      </c>
      <c r="E109" s="133">
        <f>J109*0.5</f>
        <v>2434.5</v>
      </c>
      <c r="F109" s="133">
        <f>J109*0.6</f>
        <v>2921.4</v>
      </c>
      <c r="G109" s="133">
        <f>J109*0.7</f>
        <v>3408.2999999999997</v>
      </c>
      <c r="H109" s="133">
        <f>J109*0.8</f>
        <v>3895.2000000000003</v>
      </c>
      <c r="I109" s="133">
        <f>J109*0.9</f>
        <v>4382.1000000000004</v>
      </c>
      <c r="J109" s="505">
        <v>4869</v>
      </c>
      <c r="K109" s="133">
        <f>J109*1.1</f>
        <v>5355.9000000000005</v>
      </c>
      <c r="L109" s="133">
        <f>J109*1.2</f>
        <v>5842.8</v>
      </c>
      <c r="M109" s="133">
        <f>J109*1.3</f>
        <v>6329.7</v>
      </c>
      <c r="N109" s="133">
        <f>J109*1.4</f>
        <v>6816.5999999999995</v>
      </c>
      <c r="O109" s="134">
        <f>J109*1.5</f>
        <v>7303.5</v>
      </c>
      <c r="P109" s="211" t="s">
        <v>298</v>
      </c>
      <c r="Q109" s="212">
        <v>210</v>
      </c>
    </row>
    <row r="110" spans="1:17" ht="31.5" x14ac:dyDescent="0.25">
      <c r="A110" s="554">
        <v>8</v>
      </c>
      <c r="B110" s="159" t="s">
        <v>175</v>
      </c>
      <c r="C110" s="126">
        <f>J110*0.3</f>
        <v>1621.5</v>
      </c>
      <c r="D110" s="126">
        <f>J110*0.4</f>
        <v>2162</v>
      </c>
      <c r="E110" s="126">
        <f>J110*0.5</f>
        <v>2702.5</v>
      </c>
      <c r="F110" s="126">
        <f>J110*0.6</f>
        <v>3243</v>
      </c>
      <c r="G110" s="126">
        <f>J110*0.7</f>
        <v>3783.4999999999995</v>
      </c>
      <c r="H110" s="126">
        <f>J110*0.8</f>
        <v>4324</v>
      </c>
      <c r="I110" s="126">
        <f>J110*0.9</f>
        <v>4864.5</v>
      </c>
      <c r="J110" s="126">
        <v>5405</v>
      </c>
      <c r="K110" s="126">
        <f>J110*1.1</f>
        <v>5945.5000000000009</v>
      </c>
      <c r="L110" s="126">
        <f>J110*1.2</f>
        <v>6486</v>
      </c>
      <c r="M110" s="126">
        <f>J110*1.3</f>
        <v>7026.5</v>
      </c>
      <c r="N110" s="126">
        <f>J110*1.4</f>
        <v>7566.9999999999991</v>
      </c>
      <c r="O110" s="127">
        <f>J110*1.5</f>
        <v>8107.5</v>
      </c>
      <c r="P110" s="203" t="s">
        <v>298</v>
      </c>
      <c r="Q110" s="204">
        <v>190</v>
      </c>
    </row>
    <row r="111" spans="1:17" ht="32.25" thickBot="1" x14ac:dyDescent="0.3">
      <c r="A111" s="556"/>
      <c r="B111" s="165" t="s">
        <v>327</v>
      </c>
      <c r="C111" s="133">
        <f>J111*0.3</f>
        <v>1621.5</v>
      </c>
      <c r="D111" s="133">
        <f>J111*0.4</f>
        <v>2162</v>
      </c>
      <c r="E111" s="133">
        <f>J111*0.5</f>
        <v>2702.5</v>
      </c>
      <c r="F111" s="133">
        <f>J111*0.6</f>
        <v>3243</v>
      </c>
      <c r="G111" s="133">
        <f>J111*0.7</f>
        <v>3783.4999999999995</v>
      </c>
      <c r="H111" s="133">
        <f>J111*0.8</f>
        <v>4324</v>
      </c>
      <c r="I111" s="133">
        <f>J111*0.9</f>
        <v>4864.5</v>
      </c>
      <c r="J111" s="505">
        <v>5405</v>
      </c>
      <c r="K111" s="133">
        <f>J111*1.1</f>
        <v>5945.5000000000009</v>
      </c>
      <c r="L111" s="133">
        <f>J111*1.2</f>
        <v>6486</v>
      </c>
      <c r="M111" s="133">
        <f>J111*1.3</f>
        <v>7026.5</v>
      </c>
      <c r="N111" s="133">
        <f>J111*1.4</f>
        <v>7566.9999999999991</v>
      </c>
      <c r="O111" s="134">
        <f>J111*1.5</f>
        <v>8107.5</v>
      </c>
      <c r="P111" s="211" t="s">
        <v>298</v>
      </c>
      <c r="Q111" s="212">
        <v>190</v>
      </c>
    </row>
    <row r="112" spans="1:17" ht="15.75" thickBot="1" x14ac:dyDescent="0.3">
      <c r="A112" s="5"/>
      <c r="B112" s="6"/>
      <c r="C112" s="6"/>
      <c r="D112" s="6"/>
      <c r="E112" s="6"/>
      <c r="F112" s="6"/>
      <c r="G112" s="6"/>
    </row>
    <row r="113" spans="1:16" ht="21" x14ac:dyDescent="0.25">
      <c r="A113" s="351" t="s">
        <v>394</v>
      </c>
      <c r="B113" s="352"/>
      <c r="C113" s="353"/>
      <c r="D113" s="353"/>
      <c r="E113" s="353"/>
      <c r="F113" s="353"/>
      <c r="G113" s="353"/>
      <c r="H113" s="336"/>
      <c r="I113" s="336"/>
      <c r="J113" s="292"/>
      <c r="K113" s="336"/>
      <c r="L113" s="336"/>
      <c r="M113" s="336"/>
      <c r="N113" s="336"/>
      <c r="O113" s="336"/>
      <c r="P113" s="337"/>
    </row>
    <row r="114" spans="1:16" ht="18.75" x14ac:dyDescent="0.3">
      <c r="A114" s="348" t="s">
        <v>391</v>
      </c>
      <c r="B114" s="349"/>
      <c r="C114" s="350"/>
      <c r="D114" s="350"/>
      <c r="E114" s="350"/>
      <c r="F114" s="350"/>
      <c r="G114" s="240"/>
      <c r="H114" s="350" t="s">
        <v>393</v>
      </c>
      <c r="I114" s="354"/>
      <c r="J114" s="354"/>
      <c r="K114" s="354"/>
      <c r="L114" s="354"/>
      <c r="M114" s="354"/>
      <c r="N114" s="354"/>
      <c r="O114" s="240"/>
      <c r="P114" s="355"/>
    </row>
    <row r="115" spans="1:16" ht="15.75" thickBot="1" x14ac:dyDescent="0.3">
      <c r="A115" s="356" t="s">
        <v>392</v>
      </c>
      <c r="B115" s="357"/>
      <c r="C115" s="358"/>
      <c r="D115" s="358"/>
      <c r="E115" s="358"/>
      <c r="F115" s="358"/>
      <c r="G115" s="358"/>
      <c r="H115" s="359"/>
      <c r="I115" s="359"/>
      <c r="J115" s="359"/>
      <c r="K115" s="359"/>
      <c r="L115" s="359"/>
      <c r="M115" s="359"/>
      <c r="N115" s="359"/>
      <c r="O115" s="359"/>
      <c r="P115" s="360"/>
    </row>
    <row r="118" spans="1:16" x14ac:dyDescent="0.25">
      <c r="A118" s="5" t="s">
        <v>7</v>
      </c>
      <c r="B118" s="5"/>
      <c r="C118" s="5"/>
      <c r="D118" s="6"/>
      <c r="E118" s="6"/>
      <c r="F118" s="6"/>
      <c r="G118" s="6"/>
    </row>
    <row r="119" spans="1:16" x14ac:dyDescent="0.25">
      <c r="A119" s="5" t="s">
        <v>8</v>
      </c>
      <c r="B119" s="5"/>
      <c r="C119" s="5"/>
      <c r="D119" s="6"/>
      <c r="E119" s="6"/>
      <c r="F119" s="6"/>
      <c r="G119" s="6"/>
    </row>
    <row r="120" spans="1:16" x14ac:dyDescent="0.25">
      <c r="A120" s="5" t="s">
        <v>9</v>
      </c>
      <c r="B120" s="6"/>
      <c r="C120" s="6"/>
      <c r="D120" s="6"/>
      <c r="E120" s="6"/>
      <c r="F120" s="6"/>
      <c r="G120" s="6"/>
    </row>
    <row r="121" spans="1:16" x14ac:dyDescent="0.25">
      <c r="A121" s="7" t="s">
        <v>10</v>
      </c>
      <c r="B121" s="7"/>
      <c r="C121" s="7"/>
      <c r="D121" s="7"/>
      <c r="E121" s="7"/>
      <c r="F121" s="5"/>
      <c r="G121" s="8"/>
    </row>
    <row r="122" spans="1:16" x14ac:dyDescent="0.25">
      <c r="A122" s="5" t="s">
        <v>11</v>
      </c>
      <c r="B122" s="6"/>
      <c r="C122" s="6"/>
      <c r="D122" s="6"/>
      <c r="E122" s="6"/>
      <c r="F122" s="6"/>
      <c r="G122" s="6"/>
    </row>
    <row r="123" spans="1:16" x14ac:dyDescent="0.25">
      <c r="A123" s="234" t="s">
        <v>12</v>
      </c>
      <c r="B123" s="233"/>
      <c r="C123" s="233"/>
      <c r="D123" s="233"/>
      <c r="E123" s="233"/>
      <c r="F123" s="233"/>
      <c r="G123" s="6"/>
    </row>
    <row r="124" spans="1:16" x14ac:dyDescent="0.25">
      <c r="A124" s="30" t="s">
        <v>432</v>
      </c>
      <c r="B124" s="41"/>
      <c r="G124" s="6"/>
    </row>
    <row r="125" spans="1:16" x14ac:dyDescent="0.25">
      <c r="A125" s="30" t="s">
        <v>429</v>
      </c>
      <c r="B125" s="41"/>
      <c r="G125" s="9"/>
    </row>
    <row r="126" spans="1:16" x14ac:dyDescent="0.25">
      <c r="A126" s="233" t="s">
        <v>13</v>
      </c>
      <c r="B126" s="233"/>
      <c r="C126" s="233"/>
      <c r="D126" s="233"/>
      <c r="E126" s="233"/>
      <c r="F126" s="233"/>
      <c r="G126" s="233"/>
    </row>
    <row r="127" spans="1:16" x14ac:dyDescent="0.25">
      <c r="A127" s="233" t="s">
        <v>14</v>
      </c>
      <c r="B127" s="233"/>
      <c r="C127" s="233"/>
      <c r="D127" s="233"/>
      <c r="E127" s="233"/>
      <c r="F127" s="233"/>
      <c r="G127" s="1"/>
    </row>
    <row r="128" spans="1:16" x14ac:dyDescent="0.25">
      <c r="A128" s="233" t="s">
        <v>15</v>
      </c>
      <c r="B128" s="233"/>
      <c r="C128" s="233"/>
      <c r="D128" s="233"/>
      <c r="E128" s="233"/>
      <c r="F128" s="233"/>
      <c r="G128" s="1"/>
    </row>
    <row r="129" spans="1:6" ht="15.75" x14ac:dyDescent="0.25">
      <c r="A129" s="75" t="s">
        <v>176</v>
      </c>
      <c r="B129" s="76"/>
      <c r="C129" s="77"/>
      <c r="D129" s="3"/>
      <c r="E129" s="3"/>
      <c r="F129" s="3"/>
    </row>
    <row r="130" spans="1:6" x14ac:dyDescent="0.25">
      <c r="A130" s="78" t="s">
        <v>177</v>
      </c>
      <c r="B130" s="76"/>
      <c r="C130" s="77"/>
    </row>
    <row r="131" spans="1:6" x14ac:dyDescent="0.25">
      <c r="A131" s="78" t="s">
        <v>178</v>
      </c>
      <c r="B131" s="76"/>
      <c r="C131" s="77"/>
    </row>
    <row r="133" spans="1:6" ht="15.75" x14ac:dyDescent="0.25">
      <c r="A133" s="10" t="s">
        <v>16</v>
      </c>
      <c r="B133" s="1"/>
      <c r="C133" s="1"/>
      <c r="D133" s="1"/>
      <c r="E133" s="1"/>
      <c r="F133" s="1"/>
    </row>
  </sheetData>
  <mergeCells count="47">
    <mergeCell ref="Q2:R2"/>
    <mergeCell ref="G78:G79"/>
    <mergeCell ref="P67:Q67"/>
    <mergeCell ref="C67:O67"/>
    <mergeCell ref="B67:B68"/>
    <mergeCell ref="B28:B29"/>
    <mergeCell ref="C28:C29"/>
    <mergeCell ref="D28:D29"/>
    <mergeCell ref="G28:G29"/>
    <mergeCell ref="F28:F29"/>
    <mergeCell ref="E28:E29"/>
    <mergeCell ref="H28:H29"/>
    <mergeCell ref="O28:O29"/>
    <mergeCell ref="N28:N29"/>
    <mergeCell ref="M28:M29"/>
    <mergeCell ref="M78:M79"/>
    <mergeCell ref="A1:P1"/>
    <mergeCell ref="A69:A81"/>
    <mergeCell ref="P28:P29"/>
    <mergeCell ref="Q28:Q29"/>
    <mergeCell ref="P78:P79"/>
    <mergeCell ref="Q78:Q79"/>
    <mergeCell ref="P4:Q4"/>
    <mergeCell ref="A4:A5"/>
    <mergeCell ref="B4:B5"/>
    <mergeCell ref="C4:O4"/>
    <mergeCell ref="A7:A15"/>
    <mergeCell ref="K78:K79"/>
    <mergeCell ref="I78:I79"/>
    <mergeCell ref="H78:H79"/>
    <mergeCell ref="I28:I29"/>
    <mergeCell ref="L78:L79"/>
    <mergeCell ref="L28:L29"/>
    <mergeCell ref="O78:O79"/>
    <mergeCell ref="N78:N79"/>
    <mergeCell ref="A98:A104"/>
    <mergeCell ref="A32:A65"/>
    <mergeCell ref="A105:A109"/>
    <mergeCell ref="A110:A111"/>
    <mergeCell ref="B78:B79"/>
    <mergeCell ref="K28:K29"/>
    <mergeCell ref="A16:A31"/>
    <mergeCell ref="F78:F79"/>
    <mergeCell ref="E78:E79"/>
    <mergeCell ref="D78:D79"/>
    <mergeCell ref="C78:C79"/>
    <mergeCell ref="A82:A97"/>
  </mergeCells>
  <pageMargins left="0.25" right="0.25" top="0.75" bottom="0.75" header="0.3" footer="0.3"/>
  <pageSetup paperSize="9" scale="74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32"/>
  <sheetViews>
    <sheetView topLeftCell="A109" zoomScaleNormal="100" workbookViewId="0">
      <selection activeCell="J111" sqref="J111"/>
    </sheetView>
  </sheetViews>
  <sheetFormatPr defaultRowHeight="15" x14ac:dyDescent="0.25"/>
  <cols>
    <col min="1" max="1" width="2.42578125" customWidth="1"/>
    <col min="2" max="2" width="38.85546875" customWidth="1"/>
    <col min="16" max="16" width="12.85546875" customWidth="1"/>
  </cols>
  <sheetData>
    <row r="1" spans="1:18" ht="18" customHeight="1" x14ac:dyDescent="0.25">
      <c r="A1" s="518" t="s">
        <v>17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65"/>
      <c r="R1" s="65"/>
    </row>
    <row r="2" spans="1:18" ht="21" x14ac:dyDescent="0.35">
      <c r="Q2" s="506"/>
      <c r="R2" s="506"/>
    </row>
    <row r="3" spans="1:18" ht="16.5" thickBot="1" x14ac:dyDescent="0.3">
      <c r="B3" s="112" t="s">
        <v>409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66"/>
      <c r="Q3" s="66"/>
      <c r="R3" s="66"/>
    </row>
    <row r="4" spans="1:18" ht="15.75" x14ac:dyDescent="0.25">
      <c r="A4" s="571"/>
      <c r="B4" s="573" t="s">
        <v>1</v>
      </c>
      <c r="C4" s="590" t="s">
        <v>2</v>
      </c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1"/>
      <c r="P4" s="532" t="s">
        <v>295</v>
      </c>
      <c r="Q4" s="533"/>
      <c r="R4" s="11"/>
    </row>
    <row r="5" spans="1:18" ht="26.25" thickBot="1" x14ac:dyDescent="0.3">
      <c r="A5" s="588"/>
      <c r="B5" s="589"/>
      <c r="C5" s="117">
        <v>0.3</v>
      </c>
      <c r="D5" s="117">
        <v>0.4</v>
      </c>
      <c r="E5" s="117">
        <v>0.5</v>
      </c>
      <c r="F5" s="117">
        <v>0.6</v>
      </c>
      <c r="G5" s="117">
        <v>0.7</v>
      </c>
      <c r="H5" s="117">
        <v>0.8</v>
      </c>
      <c r="I5" s="117">
        <v>0.9</v>
      </c>
      <c r="J5" s="117">
        <v>1</v>
      </c>
      <c r="K5" s="117">
        <v>1.1000000000000001</v>
      </c>
      <c r="L5" s="117">
        <v>1.2</v>
      </c>
      <c r="M5" s="139">
        <v>1.3</v>
      </c>
      <c r="N5" s="140">
        <v>1.4</v>
      </c>
      <c r="O5" s="140">
        <v>1.5</v>
      </c>
      <c r="P5" s="378" t="s">
        <v>296</v>
      </c>
      <c r="Q5" s="379" t="s">
        <v>297</v>
      </c>
      <c r="R5" s="69"/>
    </row>
    <row r="6" spans="1:18" ht="32.25" thickBot="1" x14ac:dyDescent="0.3">
      <c r="A6" s="170">
        <v>0</v>
      </c>
      <c r="B6" s="143" t="s">
        <v>136</v>
      </c>
      <c r="C6" s="118">
        <f>J6*0.3</f>
        <v>756</v>
      </c>
      <c r="D6" s="118">
        <f>J6*0.4</f>
        <v>1008</v>
      </c>
      <c r="E6" s="118">
        <f>J6*0.5</f>
        <v>1260</v>
      </c>
      <c r="F6" s="118">
        <f>J6*0.6</f>
        <v>1512</v>
      </c>
      <c r="G6" s="118">
        <f>J6*0.7</f>
        <v>1764</v>
      </c>
      <c r="H6" s="118">
        <f>J6*0.8</f>
        <v>2016</v>
      </c>
      <c r="I6" s="118">
        <f>J6*0.9</f>
        <v>2268</v>
      </c>
      <c r="J6" s="118">
        <v>2520</v>
      </c>
      <c r="K6" s="118">
        <f>J6*1.1</f>
        <v>2772</v>
      </c>
      <c r="L6" s="118">
        <f>J6*1.2</f>
        <v>3024</v>
      </c>
      <c r="M6" s="118">
        <f>J6*1.3</f>
        <v>3276</v>
      </c>
      <c r="N6" s="119">
        <f>J6*1.4</f>
        <v>3528</v>
      </c>
      <c r="O6" s="119">
        <f>J6*1.5</f>
        <v>3780</v>
      </c>
      <c r="P6" s="173">
        <v>180</v>
      </c>
      <c r="Q6" s="146">
        <v>180</v>
      </c>
      <c r="R6" s="11"/>
    </row>
    <row r="7" spans="1:18" ht="16.5" thickBot="1" x14ac:dyDescent="0.3">
      <c r="A7" s="561">
        <v>1</v>
      </c>
      <c r="B7" s="136" t="s">
        <v>137</v>
      </c>
      <c r="C7" s="120">
        <f>J7*0.3</f>
        <v>846.3</v>
      </c>
      <c r="D7" s="120">
        <f>J7*0.4</f>
        <v>1128.4000000000001</v>
      </c>
      <c r="E7" s="120">
        <f>J7*0.5</f>
        <v>1410.5</v>
      </c>
      <c r="F7" s="120">
        <f>J7*0.6</f>
        <v>1692.6</v>
      </c>
      <c r="G7" s="120">
        <f>J7*0.7</f>
        <v>1974.6999999999998</v>
      </c>
      <c r="H7" s="120">
        <f>J7*0.8</f>
        <v>2256.8000000000002</v>
      </c>
      <c r="I7" s="120">
        <f>J7*0.9</f>
        <v>2538.9</v>
      </c>
      <c r="J7" s="120">
        <v>2821</v>
      </c>
      <c r="K7" s="120">
        <f>J7*1.1</f>
        <v>3103.1000000000004</v>
      </c>
      <c r="L7" s="120">
        <f>J7*1.2</f>
        <v>3385.2</v>
      </c>
      <c r="M7" s="120">
        <f>J7*1.3</f>
        <v>3667.3</v>
      </c>
      <c r="N7" s="121">
        <f>J7*1.4</f>
        <v>3949.3999999999996</v>
      </c>
      <c r="O7" s="121">
        <f>J7*1.5</f>
        <v>4231.5</v>
      </c>
      <c r="P7" s="174">
        <v>180</v>
      </c>
      <c r="Q7" s="147">
        <v>180</v>
      </c>
      <c r="R7" s="11"/>
    </row>
    <row r="8" spans="1:18" ht="16.5" thickBot="1" x14ac:dyDescent="0.3">
      <c r="A8" s="555"/>
      <c r="B8" s="130" t="s">
        <v>138</v>
      </c>
      <c r="C8" s="110">
        <f t="shared" ref="C8:C13" si="0">J8*0.3</f>
        <v>846.3</v>
      </c>
      <c r="D8" s="110">
        <f t="shared" ref="D8:D93" si="1">J8*0.4</f>
        <v>1128.4000000000001</v>
      </c>
      <c r="E8" s="110">
        <f t="shared" ref="E8:E93" si="2">J8*0.5</f>
        <v>1410.5</v>
      </c>
      <c r="F8" s="110">
        <f t="shared" ref="F8:F93" si="3">J8*0.6</f>
        <v>1692.6</v>
      </c>
      <c r="G8" s="110">
        <f t="shared" ref="G8:G93" si="4">J8*0.7</f>
        <v>1974.6999999999998</v>
      </c>
      <c r="H8" s="110">
        <f t="shared" ref="H8:H93" si="5">J8*0.8</f>
        <v>2256.8000000000002</v>
      </c>
      <c r="I8" s="110">
        <f t="shared" ref="I8:I93" si="6">J8*0.9</f>
        <v>2538.9</v>
      </c>
      <c r="J8" s="120">
        <v>2821</v>
      </c>
      <c r="K8" s="110">
        <f t="shared" ref="K8:K93" si="7">J8*1.1</f>
        <v>3103.1000000000004</v>
      </c>
      <c r="L8" s="110">
        <f t="shared" ref="L8:L93" si="8">J8*1.2</f>
        <v>3385.2</v>
      </c>
      <c r="M8" s="110">
        <f t="shared" ref="M8:M93" si="9">J8*1.3</f>
        <v>3667.3</v>
      </c>
      <c r="N8" s="108">
        <f t="shared" ref="N8:N93" si="10">J8*1.4</f>
        <v>3949.3999999999996</v>
      </c>
      <c r="O8" s="108">
        <f t="shared" ref="O8:O93" si="11">J8*1.5</f>
        <v>4231.5</v>
      </c>
      <c r="P8" s="175">
        <v>180</v>
      </c>
      <c r="Q8" s="129">
        <v>180</v>
      </c>
      <c r="R8" s="11"/>
    </row>
    <row r="9" spans="1:18" ht="16.5" thickBot="1" x14ac:dyDescent="0.3">
      <c r="A9" s="555"/>
      <c r="B9" s="130" t="s">
        <v>139</v>
      </c>
      <c r="C9" s="110">
        <f>J9*0.3</f>
        <v>846.3</v>
      </c>
      <c r="D9" s="110">
        <f t="shared" si="1"/>
        <v>1128.4000000000001</v>
      </c>
      <c r="E9" s="110">
        <f t="shared" si="2"/>
        <v>1410.5</v>
      </c>
      <c r="F9" s="110">
        <f t="shared" si="3"/>
        <v>1692.6</v>
      </c>
      <c r="G9" s="110">
        <f t="shared" si="4"/>
        <v>1974.6999999999998</v>
      </c>
      <c r="H9" s="110">
        <f t="shared" si="5"/>
        <v>2256.8000000000002</v>
      </c>
      <c r="I9" s="110">
        <f t="shared" si="6"/>
        <v>2538.9</v>
      </c>
      <c r="J9" s="120">
        <v>2821</v>
      </c>
      <c r="K9" s="110">
        <f t="shared" si="7"/>
        <v>3103.1000000000004</v>
      </c>
      <c r="L9" s="110">
        <f t="shared" si="8"/>
        <v>3385.2</v>
      </c>
      <c r="M9" s="110">
        <f t="shared" si="9"/>
        <v>3667.3</v>
      </c>
      <c r="N9" s="108">
        <f t="shared" si="10"/>
        <v>3949.3999999999996</v>
      </c>
      <c r="O9" s="108">
        <f t="shared" si="11"/>
        <v>4231.5</v>
      </c>
      <c r="P9" s="175">
        <v>180</v>
      </c>
      <c r="Q9" s="129">
        <v>180</v>
      </c>
      <c r="R9" s="11"/>
    </row>
    <row r="10" spans="1:18" ht="16.5" thickBot="1" x14ac:dyDescent="0.3">
      <c r="A10" s="555"/>
      <c r="B10" s="130" t="s">
        <v>140</v>
      </c>
      <c r="C10" s="110">
        <f t="shared" si="0"/>
        <v>846.3</v>
      </c>
      <c r="D10" s="110">
        <f t="shared" si="1"/>
        <v>1128.4000000000001</v>
      </c>
      <c r="E10" s="110">
        <f t="shared" si="2"/>
        <v>1410.5</v>
      </c>
      <c r="F10" s="110">
        <f t="shared" si="3"/>
        <v>1692.6</v>
      </c>
      <c r="G10" s="110">
        <f t="shared" si="4"/>
        <v>1974.6999999999998</v>
      </c>
      <c r="H10" s="110">
        <f t="shared" si="5"/>
        <v>2256.8000000000002</v>
      </c>
      <c r="I10" s="110">
        <f t="shared" si="6"/>
        <v>2538.9</v>
      </c>
      <c r="J10" s="120">
        <v>2821</v>
      </c>
      <c r="K10" s="110">
        <f t="shared" si="7"/>
        <v>3103.1000000000004</v>
      </c>
      <c r="L10" s="110">
        <f t="shared" si="8"/>
        <v>3385.2</v>
      </c>
      <c r="M10" s="110">
        <f t="shared" si="9"/>
        <v>3667.3</v>
      </c>
      <c r="N10" s="108">
        <f t="shared" si="10"/>
        <v>3949.3999999999996</v>
      </c>
      <c r="O10" s="108">
        <f t="shared" si="11"/>
        <v>4231.5</v>
      </c>
      <c r="P10" s="175">
        <v>180</v>
      </c>
      <c r="Q10" s="129">
        <v>180</v>
      </c>
      <c r="R10" s="11"/>
    </row>
    <row r="11" spans="1:18" ht="16.5" thickBot="1" x14ac:dyDescent="0.3">
      <c r="A11" s="555"/>
      <c r="B11" s="130" t="s">
        <v>141</v>
      </c>
      <c r="C11" s="110">
        <f t="shared" si="0"/>
        <v>846.3</v>
      </c>
      <c r="D11" s="110">
        <f t="shared" si="1"/>
        <v>1128.4000000000001</v>
      </c>
      <c r="E11" s="110">
        <f t="shared" si="2"/>
        <v>1410.5</v>
      </c>
      <c r="F11" s="110">
        <f t="shared" si="3"/>
        <v>1692.6</v>
      </c>
      <c r="G11" s="110">
        <f t="shared" si="4"/>
        <v>1974.6999999999998</v>
      </c>
      <c r="H11" s="110">
        <f t="shared" si="5"/>
        <v>2256.8000000000002</v>
      </c>
      <c r="I11" s="110">
        <f t="shared" si="6"/>
        <v>2538.9</v>
      </c>
      <c r="J11" s="120">
        <v>2821</v>
      </c>
      <c r="K11" s="110">
        <f t="shared" si="7"/>
        <v>3103.1000000000004</v>
      </c>
      <c r="L11" s="110">
        <f t="shared" si="8"/>
        <v>3385.2</v>
      </c>
      <c r="M11" s="110">
        <f t="shared" si="9"/>
        <v>3667.3</v>
      </c>
      <c r="N11" s="108">
        <f t="shared" si="10"/>
        <v>3949.3999999999996</v>
      </c>
      <c r="O11" s="108">
        <f t="shared" si="11"/>
        <v>4231.5</v>
      </c>
      <c r="P11" s="175">
        <v>180</v>
      </c>
      <c r="Q11" s="129">
        <v>180</v>
      </c>
      <c r="R11" s="11"/>
    </row>
    <row r="12" spans="1:18" ht="16.5" thickBot="1" x14ac:dyDescent="0.3">
      <c r="A12" s="555"/>
      <c r="B12" s="130" t="s">
        <v>292</v>
      </c>
      <c r="C12" s="110">
        <f t="shared" si="0"/>
        <v>846.3</v>
      </c>
      <c r="D12" s="110">
        <f t="shared" si="1"/>
        <v>1128.4000000000001</v>
      </c>
      <c r="E12" s="110">
        <f t="shared" si="2"/>
        <v>1410.5</v>
      </c>
      <c r="F12" s="110">
        <f t="shared" si="3"/>
        <v>1692.6</v>
      </c>
      <c r="G12" s="110">
        <f t="shared" si="4"/>
        <v>1974.6999999999998</v>
      </c>
      <c r="H12" s="110">
        <f t="shared" si="5"/>
        <v>2256.8000000000002</v>
      </c>
      <c r="I12" s="110">
        <f t="shared" si="6"/>
        <v>2538.9</v>
      </c>
      <c r="J12" s="120">
        <v>2821</v>
      </c>
      <c r="K12" s="110">
        <f t="shared" si="7"/>
        <v>3103.1000000000004</v>
      </c>
      <c r="L12" s="110">
        <f t="shared" si="8"/>
        <v>3385.2</v>
      </c>
      <c r="M12" s="110">
        <f t="shared" si="9"/>
        <v>3667.3</v>
      </c>
      <c r="N12" s="108">
        <f t="shared" si="10"/>
        <v>3949.3999999999996</v>
      </c>
      <c r="O12" s="108">
        <f t="shared" si="11"/>
        <v>4231.5</v>
      </c>
      <c r="P12" s="176">
        <v>180</v>
      </c>
      <c r="Q12" s="131">
        <v>180</v>
      </c>
      <c r="R12" s="11"/>
    </row>
    <row r="13" spans="1:18" ht="16.5" thickBot="1" x14ac:dyDescent="0.3">
      <c r="A13" s="555"/>
      <c r="B13" s="130" t="s">
        <v>142</v>
      </c>
      <c r="C13" s="110">
        <f t="shared" si="0"/>
        <v>846.3</v>
      </c>
      <c r="D13" s="110">
        <f t="shared" si="1"/>
        <v>1128.4000000000001</v>
      </c>
      <c r="E13" s="110">
        <f t="shared" si="2"/>
        <v>1410.5</v>
      </c>
      <c r="F13" s="110">
        <f t="shared" si="3"/>
        <v>1692.6</v>
      </c>
      <c r="G13" s="110">
        <f t="shared" si="4"/>
        <v>1974.6999999999998</v>
      </c>
      <c r="H13" s="110">
        <f t="shared" si="5"/>
        <v>2256.8000000000002</v>
      </c>
      <c r="I13" s="110">
        <f t="shared" si="6"/>
        <v>2538.9</v>
      </c>
      <c r="J13" s="120">
        <v>2821</v>
      </c>
      <c r="K13" s="110">
        <f t="shared" si="7"/>
        <v>3103.1000000000004</v>
      </c>
      <c r="L13" s="110">
        <f t="shared" si="8"/>
        <v>3385.2</v>
      </c>
      <c r="M13" s="110">
        <f t="shared" si="9"/>
        <v>3667.3</v>
      </c>
      <c r="N13" s="108">
        <f t="shared" si="10"/>
        <v>3949.3999999999996</v>
      </c>
      <c r="O13" s="108">
        <f t="shared" si="11"/>
        <v>4231.5</v>
      </c>
      <c r="P13" s="175">
        <v>180</v>
      </c>
      <c r="Q13" s="148">
        <v>180</v>
      </c>
      <c r="R13" s="11"/>
    </row>
    <row r="14" spans="1:18" ht="15.75" x14ac:dyDescent="0.25">
      <c r="A14" s="555"/>
      <c r="B14" s="130" t="s">
        <v>3</v>
      </c>
      <c r="C14" s="110">
        <f>J14*0.3</f>
        <v>846.3</v>
      </c>
      <c r="D14" s="110">
        <f t="shared" si="1"/>
        <v>1128.4000000000001</v>
      </c>
      <c r="E14" s="110">
        <f t="shared" si="2"/>
        <v>1410.5</v>
      </c>
      <c r="F14" s="110">
        <f t="shared" si="3"/>
        <v>1692.6</v>
      </c>
      <c r="G14" s="110">
        <f t="shared" si="4"/>
        <v>1974.6999999999998</v>
      </c>
      <c r="H14" s="110">
        <f t="shared" si="5"/>
        <v>2256.8000000000002</v>
      </c>
      <c r="I14" s="110">
        <f t="shared" si="6"/>
        <v>2538.9</v>
      </c>
      <c r="J14" s="120">
        <v>2821</v>
      </c>
      <c r="K14" s="110">
        <f t="shared" si="7"/>
        <v>3103.1000000000004</v>
      </c>
      <c r="L14" s="110">
        <f t="shared" si="8"/>
        <v>3385.2</v>
      </c>
      <c r="M14" s="110">
        <f t="shared" si="9"/>
        <v>3667.3</v>
      </c>
      <c r="N14" s="108">
        <f t="shared" si="10"/>
        <v>3949.3999999999996</v>
      </c>
      <c r="O14" s="108">
        <f t="shared" si="11"/>
        <v>4231.5</v>
      </c>
      <c r="P14" s="176">
        <v>180</v>
      </c>
      <c r="Q14" s="131">
        <v>220</v>
      </c>
      <c r="R14" s="11"/>
    </row>
    <row r="15" spans="1:18" ht="16.5" thickBot="1" x14ac:dyDescent="0.3">
      <c r="A15" s="556"/>
      <c r="B15" s="137" t="s">
        <v>4</v>
      </c>
      <c r="C15" s="117">
        <f>J15*0.3</f>
        <v>846.3</v>
      </c>
      <c r="D15" s="117">
        <f t="shared" si="1"/>
        <v>1128.4000000000001</v>
      </c>
      <c r="E15" s="117">
        <f t="shared" si="2"/>
        <v>1410.5</v>
      </c>
      <c r="F15" s="117">
        <f t="shared" si="3"/>
        <v>1692.6</v>
      </c>
      <c r="G15" s="117">
        <f t="shared" si="4"/>
        <v>1974.6999999999998</v>
      </c>
      <c r="H15" s="117">
        <f t="shared" si="5"/>
        <v>2256.8000000000002</v>
      </c>
      <c r="I15" s="117">
        <f t="shared" si="6"/>
        <v>2538.9</v>
      </c>
      <c r="J15" s="117">
        <v>2821</v>
      </c>
      <c r="K15" s="117">
        <f t="shared" si="7"/>
        <v>3103.1000000000004</v>
      </c>
      <c r="L15" s="117">
        <f t="shared" si="8"/>
        <v>3385.2</v>
      </c>
      <c r="M15" s="117">
        <f t="shared" si="9"/>
        <v>3667.3</v>
      </c>
      <c r="N15" s="123">
        <f t="shared" si="10"/>
        <v>3949.3999999999996</v>
      </c>
      <c r="O15" s="123">
        <f t="shared" si="11"/>
        <v>4231.5</v>
      </c>
      <c r="P15" s="177">
        <v>200</v>
      </c>
      <c r="Q15" s="149">
        <v>220</v>
      </c>
      <c r="R15" s="11"/>
    </row>
    <row r="16" spans="1:18" ht="15.75" x14ac:dyDescent="0.25">
      <c r="A16" s="561">
        <v>2</v>
      </c>
      <c r="B16" s="136" t="s">
        <v>143</v>
      </c>
      <c r="C16" s="120">
        <f t="shared" ref="C16:C104" si="12">J16*0.3</f>
        <v>1075.8</v>
      </c>
      <c r="D16" s="120">
        <f t="shared" si="1"/>
        <v>1434.4</v>
      </c>
      <c r="E16" s="120">
        <f t="shared" si="2"/>
        <v>1793</v>
      </c>
      <c r="F16" s="120">
        <f t="shared" si="3"/>
        <v>2151.6</v>
      </c>
      <c r="G16" s="120">
        <f t="shared" si="4"/>
        <v>2510.1999999999998</v>
      </c>
      <c r="H16" s="120">
        <f t="shared" si="5"/>
        <v>2868.8</v>
      </c>
      <c r="I16" s="120">
        <f t="shared" si="6"/>
        <v>3227.4</v>
      </c>
      <c r="J16" s="120">
        <v>3586</v>
      </c>
      <c r="K16" s="120">
        <f t="shared" si="7"/>
        <v>3944.6000000000004</v>
      </c>
      <c r="L16" s="120">
        <f t="shared" si="8"/>
        <v>4303.2</v>
      </c>
      <c r="M16" s="120">
        <f t="shared" si="9"/>
        <v>4661.8</v>
      </c>
      <c r="N16" s="121">
        <f t="shared" si="10"/>
        <v>5020.3999999999996</v>
      </c>
      <c r="O16" s="121">
        <f t="shared" si="11"/>
        <v>5379</v>
      </c>
      <c r="P16" s="174">
        <v>180</v>
      </c>
      <c r="Q16" s="147">
        <v>180</v>
      </c>
      <c r="R16" s="11"/>
    </row>
    <row r="17" spans="1:18" ht="15.75" x14ac:dyDescent="0.25">
      <c r="A17" s="555"/>
      <c r="B17" s="130" t="s">
        <v>144</v>
      </c>
      <c r="C17" s="110">
        <f t="shared" si="12"/>
        <v>1075.8</v>
      </c>
      <c r="D17" s="110">
        <f t="shared" si="1"/>
        <v>1434.4</v>
      </c>
      <c r="E17" s="110">
        <f t="shared" si="2"/>
        <v>1793</v>
      </c>
      <c r="F17" s="110">
        <f t="shared" si="3"/>
        <v>2151.6</v>
      </c>
      <c r="G17" s="110">
        <f t="shared" si="4"/>
        <v>2510.1999999999998</v>
      </c>
      <c r="H17" s="110">
        <f t="shared" si="5"/>
        <v>2868.8</v>
      </c>
      <c r="I17" s="110">
        <f t="shared" si="6"/>
        <v>3227.4</v>
      </c>
      <c r="J17" s="244">
        <v>3586</v>
      </c>
      <c r="K17" s="110">
        <f t="shared" si="7"/>
        <v>3944.6000000000004</v>
      </c>
      <c r="L17" s="110">
        <f t="shared" si="8"/>
        <v>4303.2</v>
      </c>
      <c r="M17" s="110">
        <f t="shared" si="9"/>
        <v>4661.8</v>
      </c>
      <c r="N17" s="108">
        <f t="shared" si="10"/>
        <v>5020.3999999999996</v>
      </c>
      <c r="O17" s="108">
        <f t="shared" si="11"/>
        <v>5379</v>
      </c>
      <c r="P17" s="176">
        <v>180</v>
      </c>
      <c r="Q17" s="131">
        <v>180</v>
      </c>
      <c r="R17" s="11"/>
    </row>
    <row r="18" spans="1:18" ht="15.75" x14ac:dyDescent="0.25">
      <c r="A18" s="555"/>
      <c r="B18" s="130" t="s">
        <v>293</v>
      </c>
      <c r="C18" s="110">
        <f t="shared" si="12"/>
        <v>1075.8</v>
      </c>
      <c r="D18" s="110">
        <f t="shared" si="1"/>
        <v>1434.4</v>
      </c>
      <c r="E18" s="110">
        <f t="shared" si="2"/>
        <v>1793</v>
      </c>
      <c r="F18" s="110">
        <f t="shared" si="3"/>
        <v>2151.6</v>
      </c>
      <c r="G18" s="110">
        <f t="shared" si="4"/>
        <v>2510.1999999999998</v>
      </c>
      <c r="H18" s="110">
        <f t="shared" si="5"/>
        <v>2868.8</v>
      </c>
      <c r="I18" s="110">
        <f t="shared" si="6"/>
        <v>3227.4</v>
      </c>
      <c r="J18" s="244">
        <v>3586</v>
      </c>
      <c r="K18" s="110">
        <f t="shared" si="7"/>
        <v>3944.6000000000004</v>
      </c>
      <c r="L18" s="110">
        <f t="shared" si="8"/>
        <v>4303.2</v>
      </c>
      <c r="M18" s="110">
        <f t="shared" si="9"/>
        <v>4661.8</v>
      </c>
      <c r="N18" s="108">
        <f t="shared" si="10"/>
        <v>5020.3999999999996</v>
      </c>
      <c r="O18" s="108">
        <f t="shared" si="11"/>
        <v>5379</v>
      </c>
      <c r="P18" s="176">
        <v>180</v>
      </c>
      <c r="Q18" s="131">
        <v>180</v>
      </c>
      <c r="R18" s="11"/>
    </row>
    <row r="19" spans="1:18" ht="15.75" x14ac:dyDescent="0.25">
      <c r="A19" s="555"/>
      <c r="B19" s="130" t="s">
        <v>145</v>
      </c>
      <c r="C19" s="110">
        <f t="shared" si="12"/>
        <v>1075.8</v>
      </c>
      <c r="D19" s="110">
        <f t="shared" si="1"/>
        <v>1434.4</v>
      </c>
      <c r="E19" s="110">
        <f t="shared" si="2"/>
        <v>1793</v>
      </c>
      <c r="F19" s="110">
        <f t="shared" si="3"/>
        <v>2151.6</v>
      </c>
      <c r="G19" s="110">
        <f t="shared" si="4"/>
        <v>2510.1999999999998</v>
      </c>
      <c r="H19" s="110">
        <f t="shared" si="5"/>
        <v>2868.8</v>
      </c>
      <c r="I19" s="110">
        <f t="shared" si="6"/>
        <v>3227.4</v>
      </c>
      <c r="J19" s="244">
        <v>3586</v>
      </c>
      <c r="K19" s="110">
        <f t="shared" si="7"/>
        <v>3944.6000000000004</v>
      </c>
      <c r="L19" s="110">
        <f t="shared" si="8"/>
        <v>4303.2</v>
      </c>
      <c r="M19" s="110">
        <f t="shared" si="9"/>
        <v>4661.8</v>
      </c>
      <c r="N19" s="108">
        <f t="shared" si="10"/>
        <v>5020.3999999999996</v>
      </c>
      <c r="O19" s="108">
        <f t="shared" si="11"/>
        <v>5379</v>
      </c>
      <c r="P19" s="176">
        <v>180</v>
      </c>
      <c r="Q19" s="131">
        <v>220</v>
      </c>
      <c r="R19" s="11"/>
    </row>
    <row r="20" spans="1:18" ht="15.75" x14ac:dyDescent="0.25">
      <c r="A20" s="555"/>
      <c r="B20" s="130" t="s">
        <v>146</v>
      </c>
      <c r="C20" s="110">
        <f t="shared" si="12"/>
        <v>1075.8</v>
      </c>
      <c r="D20" s="110">
        <f t="shared" si="1"/>
        <v>1434.4</v>
      </c>
      <c r="E20" s="110">
        <f t="shared" si="2"/>
        <v>1793</v>
      </c>
      <c r="F20" s="110">
        <f t="shared" si="3"/>
        <v>2151.6</v>
      </c>
      <c r="G20" s="110">
        <f t="shared" si="4"/>
        <v>2510.1999999999998</v>
      </c>
      <c r="H20" s="110">
        <f t="shared" si="5"/>
        <v>2868.8</v>
      </c>
      <c r="I20" s="110">
        <f t="shared" si="6"/>
        <v>3227.4</v>
      </c>
      <c r="J20" s="244">
        <v>3586</v>
      </c>
      <c r="K20" s="110">
        <f t="shared" si="7"/>
        <v>3944.6000000000004</v>
      </c>
      <c r="L20" s="110">
        <f t="shared" si="8"/>
        <v>4303.2</v>
      </c>
      <c r="M20" s="110">
        <f t="shared" si="9"/>
        <v>4661.8</v>
      </c>
      <c r="N20" s="108">
        <f t="shared" si="10"/>
        <v>5020.3999999999996</v>
      </c>
      <c r="O20" s="108">
        <f t="shared" si="11"/>
        <v>5379</v>
      </c>
      <c r="P20" s="175">
        <v>180</v>
      </c>
      <c r="Q20" s="129">
        <v>180</v>
      </c>
      <c r="R20" s="11"/>
    </row>
    <row r="21" spans="1:18" ht="15.75" x14ac:dyDescent="0.25">
      <c r="A21" s="555"/>
      <c r="B21" s="130" t="s">
        <v>5</v>
      </c>
      <c r="C21" s="110">
        <f t="shared" si="12"/>
        <v>1075.8</v>
      </c>
      <c r="D21" s="110">
        <f t="shared" si="1"/>
        <v>1434.4</v>
      </c>
      <c r="E21" s="110">
        <f t="shared" si="2"/>
        <v>1793</v>
      </c>
      <c r="F21" s="110">
        <f t="shared" si="3"/>
        <v>2151.6</v>
      </c>
      <c r="G21" s="110">
        <f t="shared" si="4"/>
        <v>2510.1999999999998</v>
      </c>
      <c r="H21" s="110">
        <f t="shared" si="5"/>
        <v>2868.8</v>
      </c>
      <c r="I21" s="110">
        <f t="shared" si="6"/>
        <v>3227.4</v>
      </c>
      <c r="J21" s="244">
        <v>3586</v>
      </c>
      <c r="K21" s="110">
        <f t="shared" si="7"/>
        <v>3944.6000000000004</v>
      </c>
      <c r="L21" s="110">
        <f t="shared" si="8"/>
        <v>4303.2</v>
      </c>
      <c r="M21" s="110">
        <f t="shared" si="9"/>
        <v>4661.8</v>
      </c>
      <c r="N21" s="108">
        <f t="shared" si="10"/>
        <v>5020.3999999999996</v>
      </c>
      <c r="O21" s="108">
        <f t="shared" si="11"/>
        <v>5379</v>
      </c>
      <c r="P21" s="176">
        <v>180</v>
      </c>
      <c r="Q21" s="131">
        <v>220</v>
      </c>
      <c r="R21" s="11"/>
    </row>
    <row r="22" spans="1:18" ht="15.75" x14ac:dyDescent="0.25">
      <c r="A22" s="555"/>
      <c r="B22" s="130" t="s">
        <v>147</v>
      </c>
      <c r="C22" s="110">
        <f t="shared" si="12"/>
        <v>1075.8</v>
      </c>
      <c r="D22" s="110">
        <f t="shared" si="1"/>
        <v>1434.4</v>
      </c>
      <c r="E22" s="110">
        <f t="shared" si="2"/>
        <v>1793</v>
      </c>
      <c r="F22" s="110">
        <f t="shared" si="3"/>
        <v>2151.6</v>
      </c>
      <c r="G22" s="110">
        <f t="shared" si="4"/>
        <v>2510.1999999999998</v>
      </c>
      <c r="H22" s="110">
        <f t="shared" si="5"/>
        <v>2868.8</v>
      </c>
      <c r="I22" s="110">
        <f t="shared" si="6"/>
        <v>3227.4</v>
      </c>
      <c r="J22" s="244">
        <v>3586</v>
      </c>
      <c r="K22" s="110">
        <f t="shared" si="7"/>
        <v>3944.6000000000004</v>
      </c>
      <c r="L22" s="110">
        <f t="shared" si="8"/>
        <v>4303.2</v>
      </c>
      <c r="M22" s="110">
        <f t="shared" si="9"/>
        <v>4661.8</v>
      </c>
      <c r="N22" s="108">
        <f t="shared" si="10"/>
        <v>5020.3999999999996</v>
      </c>
      <c r="O22" s="108">
        <f t="shared" si="11"/>
        <v>5379</v>
      </c>
      <c r="P22" s="175">
        <v>178</v>
      </c>
      <c r="Q22" s="129">
        <v>180</v>
      </c>
      <c r="R22" s="11"/>
    </row>
    <row r="23" spans="1:18" ht="15.75" x14ac:dyDescent="0.25">
      <c r="A23" s="555"/>
      <c r="B23" s="130" t="s">
        <v>148</v>
      </c>
      <c r="C23" s="110">
        <f t="shared" si="12"/>
        <v>1075.8</v>
      </c>
      <c r="D23" s="110">
        <f t="shared" si="1"/>
        <v>1434.4</v>
      </c>
      <c r="E23" s="110">
        <f t="shared" si="2"/>
        <v>1793</v>
      </c>
      <c r="F23" s="110">
        <f t="shared" si="3"/>
        <v>2151.6</v>
      </c>
      <c r="G23" s="110">
        <f t="shared" si="4"/>
        <v>2510.1999999999998</v>
      </c>
      <c r="H23" s="110">
        <f t="shared" si="5"/>
        <v>2868.8</v>
      </c>
      <c r="I23" s="110">
        <f t="shared" si="6"/>
        <v>3227.4</v>
      </c>
      <c r="J23" s="244">
        <v>3586</v>
      </c>
      <c r="K23" s="110">
        <f t="shared" si="7"/>
        <v>3944.6000000000004</v>
      </c>
      <c r="L23" s="110">
        <f t="shared" si="8"/>
        <v>4303.2</v>
      </c>
      <c r="M23" s="110">
        <f t="shared" si="9"/>
        <v>4661.8</v>
      </c>
      <c r="N23" s="108">
        <f t="shared" si="10"/>
        <v>5020.3999999999996</v>
      </c>
      <c r="O23" s="108">
        <f t="shared" si="11"/>
        <v>5379</v>
      </c>
      <c r="P23" s="175">
        <v>180</v>
      </c>
      <c r="Q23" s="129">
        <v>180</v>
      </c>
      <c r="R23" s="11"/>
    </row>
    <row r="24" spans="1:18" ht="15.75" x14ac:dyDescent="0.25">
      <c r="A24" s="555"/>
      <c r="B24" s="130" t="s">
        <v>149</v>
      </c>
      <c r="C24" s="110">
        <f t="shared" si="12"/>
        <v>1075.8</v>
      </c>
      <c r="D24" s="110">
        <f t="shared" si="1"/>
        <v>1434.4</v>
      </c>
      <c r="E24" s="110">
        <f t="shared" si="2"/>
        <v>1793</v>
      </c>
      <c r="F24" s="110">
        <f t="shared" si="3"/>
        <v>2151.6</v>
      </c>
      <c r="G24" s="110">
        <f t="shared" si="4"/>
        <v>2510.1999999999998</v>
      </c>
      <c r="H24" s="110">
        <f t="shared" si="5"/>
        <v>2868.8</v>
      </c>
      <c r="I24" s="110">
        <f t="shared" si="6"/>
        <v>3227.4</v>
      </c>
      <c r="J24" s="244">
        <v>3586</v>
      </c>
      <c r="K24" s="110">
        <f t="shared" si="7"/>
        <v>3944.6000000000004</v>
      </c>
      <c r="L24" s="110">
        <f t="shared" si="8"/>
        <v>4303.2</v>
      </c>
      <c r="M24" s="110">
        <f t="shared" si="9"/>
        <v>4661.8</v>
      </c>
      <c r="N24" s="108">
        <f t="shared" si="10"/>
        <v>5020.3999999999996</v>
      </c>
      <c r="O24" s="108">
        <f t="shared" si="11"/>
        <v>5379</v>
      </c>
      <c r="P24" s="175">
        <v>180</v>
      </c>
      <c r="Q24" s="129">
        <v>180</v>
      </c>
      <c r="R24" s="11"/>
    </row>
    <row r="25" spans="1:18" ht="15.75" x14ac:dyDescent="0.25">
      <c r="A25" s="555"/>
      <c r="B25" s="130" t="s">
        <v>150</v>
      </c>
      <c r="C25" s="110">
        <f t="shared" si="12"/>
        <v>1075.8</v>
      </c>
      <c r="D25" s="110">
        <f t="shared" si="1"/>
        <v>1434.4</v>
      </c>
      <c r="E25" s="110">
        <f t="shared" si="2"/>
        <v>1793</v>
      </c>
      <c r="F25" s="110">
        <f t="shared" si="3"/>
        <v>2151.6</v>
      </c>
      <c r="G25" s="110">
        <f t="shared" si="4"/>
        <v>2510.1999999999998</v>
      </c>
      <c r="H25" s="110">
        <f t="shared" si="5"/>
        <v>2868.8</v>
      </c>
      <c r="I25" s="110">
        <f t="shared" si="6"/>
        <v>3227.4</v>
      </c>
      <c r="J25" s="244">
        <v>3586</v>
      </c>
      <c r="K25" s="110">
        <f t="shared" si="7"/>
        <v>3944.6000000000004</v>
      </c>
      <c r="L25" s="110">
        <f t="shared" si="8"/>
        <v>4303.2</v>
      </c>
      <c r="M25" s="110">
        <f t="shared" si="9"/>
        <v>4661.8</v>
      </c>
      <c r="N25" s="108">
        <f t="shared" si="10"/>
        <v>5020.3999999999996</v>
      </c>
      <c r="O25" s="108">
        <f t="shared" si="11"/>
        <v>5379</v>
      </c>
      <c r="P25" s="175">
        <v>180</v>
      </c>
      <c r="Q25" s="129">
        <v>180</v>
      </c>
      <c r="R25" s="11"/>
    </row>
    <row r="26" spans="1:18" ht="15.75" x14ac:dyDescent="0.25">
      <c r="A26" s="555"/>
      <c r="B26" s="130" t="s">
        <v>151</v>
      </c>
      <c r="C26" s="110">
        <f t="shared" si="12"/>
        <v>1075.8</v>
      </c>
      <c r="D26" s="110">
        <f t="shared" si="1"/>
        <v>1434.4</v>
      </c>
      <c r="E26" s="110">
        <f t="shared" si="2"/>
        <v>1793</v>
      </c>
      <c r="F26" s="110">
        <f t="shared" si="3"/>
        <v>2151.6</v>
      </c>
      <c r="G26" s="110">
        <f t="shared" si="4"/>
        <v>2510.1999999999998</v>
      </c>
      <c r="H26" s="110">
        <f t="shared" si="5"/>
        <v>2868.8</v>
      </c>
      <c r="I26" s="110">
        <f t="shared" si="6"/>
        <v>3227.4</v>
      </c>
      <c r="J26" s="244">
        <v>3586</v>
      </c>
      <c r="K26" s="110">
        <f t="shared" si="7"/>
        <v>3944.6000000000004</v>
      </c>
      <c r="L26" s="110">
        <f t="shared" si="8"/>
        <v>4303.2</v>
      </c>
      <c r="M26" s="110">
        <f t="shared" si="9"/>
        <v>4661.8</v>
      </c>
      <c r="N26" s="108">
        <f t="shared" si="10"/>
        <v>5020.3999999999996</v>
      </c>
      <c r="O26" s="108">
        <f t="shared" si="11"/>
        <v>5379</v>
      </c>
      <c r="P26" s="176">
        <v>180</v>
      </c>
      <c r="Q26" s="131">
        <v>180</v>
      </c>
      <c r="R26" s="11"/>
    </row>
    <row r="27" spans="1:18" ht="15.75" x14ac:dyDescent="0.25">
      <c r="A27" s="555"/>
      <c r="B27" s="124" t="s">
        <v>294</v>
      </c>
      <c r="C27" s="110">
        <f t="shared" si="12"/>
        <v>1075.8</v>
      </c>
      <c r="D27" s="110">
        <f t="shared" si="1"/>
        <v>1434.4</v>
      </c>
      <c r="E27" s="110">
        <f t="shared" si="2"/>
        <v>1793</v>
      </c>
      <c r="F27" s="110">
        <f t="shared" si="3"/>
        <v>2151.6</v>
      </c>
      <c r="G27" s="110">
        <f t="shared" si="4"/>
        <v>2510.1999999999998</v>
      </c>
      <c r="H27" s="110">
        <f t="shared" si="5"/>
        <v>2868.8</v>
      </c>
      <c r="I27" s="110">
        <f t="shared" si="6"/>
        <v>3227.4</v>
      </c>
      <c r="J27" s="244">
        <v>3586</v>
      </c>
      <c r="K27" s="110">
        <f t="shared" si="7"/>
        <v>3944.6000000000004</v>
      </c>
      <c r="L27" s="110">
        <f t="shared" si="8"/>
        <v>4303.2</v>
      </c>
      <c r="M27" s="110">
        <f t="shared" si="9"/>
        <v>4661.8</v>
      </c>
      <c r="N27" s="108">
        <f t="shared" si="10"/>
        <v>5020.3999999999996</v>
      </c>
      <c r="O27" s="108">
        <f t="shared" si="11"/>
        <v>5379</v>
      </c>
      <c r="P27" s="176">
        <v>180</v>
      </c>
      <c r="Q27" s="131">
        <v>220</v>
      </c>
      <c r="R27" s="11"/>
    </row>
    <row r="28" spans="1:18" x14ac:dyDescent="0.25">
      <c r="A28" s="563"/>
      <c r="B28" s="538" t="s">
        <v>331</v>
      </c>
      <c r="C28" s="580">
        <f t="shared" si="12"/>
        <v>1075.8</v>
      </c>
      <c r="D28" s="580">
        <f t="shared" si="1"/>
        <v>1434.4</v>
      </c>
      <c r="E28" s="580">
        <f t="shared" si="2"/>
        <v>1793</v>
      </c>
      <c r="F28" s="580">
        <f t="shared" si="3"/>
        <v>2151.6</v>
      </c>
      <c r="G28" s="580">
        <f t="shared" si="4"/>
        <v>2510.1999999999998</v>
      </c>
      <c r="H28" s="580">
        <f t="shared" si="5"/>
        <v>2868.8</v>
      </c>
      <c r="I28" s="580">
        <f t="shared" si="6"/>
        <v>3227.4</v>
      </c>
      <c r="J28" s="501">
        <v>3586</v>
      </c>
      <c r="K28" s="580">
        <f t="shared" si="7"/>
        <v>3944.6000000000004</v>
      </c>
      <c r="L28" s="580">
        <f t="shared" si="8"/>
        <v>4303.2</v>
      </c>
      <c r="M28" s="580">
        <f t="shared" si="9"/>
        <v>4661.8</v>
      </c>
      <c r="N28" s="580">
        <f t="shared" si="10"/>
        <v>5020.3999999999996</v>
      </c>
      <c r="O28" s="586">
        <f t="shared" si="11"/>
        <v>5379</v>
      </c>
      <c r="P28" s="592">
        <v>180</v>
      </c>
      <c r="Q28" s="582">
        <v>215</v>
      </c>
      <c r="R28" s="11"/>
    </row>
    <row r="29" spans="1:18" x14ac:dyDescent="0.25">
      <c r="A29" s="563"/>
      <c r="B29" s="539"/>
      <c r="C29" s="581"/>
      <c r="D29" s="581"/>
      <c r="E29" s="581"/>
      <c r="F29" s="581"/>
      <c r="G29" s="581"/>
      <c r="H29" s="581"/>
      <c r="I29" s="581"/>
      <c r="J29" s="502">
        <v>100</v>
      </c>
      <c r="K29" s="581"/>
      <c r="L29" s="581"/>
      <c r="M29" s="581"/>
      <c r="N29" s="581"/>
      <c r="O29" s="587"/>
      <c r="P29" s="555"/>
      <c r="Q29" s="583">
        <v>220</v>
      </c>
      <c r="R29" s="11"/>
    </row>
    <row r="30" spans="1:18" ht="31.5" x14ac:dyDescent="0.25">
      <c r="A30" s="555"/>
      <c r="B30" s="125" t="s">
        <v>152</v>
      </c>
      <c r="C30" s="110">
        <f t="shared" si="12"/>
        <v>866.69999999999993</v>
      </c>
      <c r="D30" s="110">
        <f t="shared" si="1"/>
        <v>1155.6000000000001</v>
      </c>
      <c r="E30" s="110">
        <f t="shared" si="2"/>
        <v>1444.5</v>
      </c>
      <c r="F30" s="110">
        <f t="shared" si="3"/>
        <v>1733.3999999999999</v>
      </c>
      <c r="G30" s="110">
        <f t="shared" si="4"/>
        <v>2022.3</v>
      </c>
      <c r="H30" s="110">
        <f t="shared" si="5"/>
        <v>2311.2000000000003</v>
      </c>
      <c r="I30" s="110">
        <f t="shared" si="6"/>
        <v>2600.1</v>
      </c>
      <c r="J30" s="244">
        <v>2889</v>
      </c>
      <c r="K30" s="110">
        <f t="shared" si="7"/>
        <v>3177.9</v>
      </c>
      <c r="L30" s="67">
        <f t="shared" si="8"/>
        <v>3466.7999999999997</v>
      </c>
      <c r="M30" s="67">
        <f t="shared" si="9"/>
        <v>3755.7000000000003</v>
      </c>
      <c r="N30" s="71">
        <f t="shared" si="10"/>
        <v>4044.6</v>
      </c>
      <c r="O30" s="71">
        <f t="shared" si="11"/>
        <v>4333.5</v>
      </c>
      <c r="P30" s="175" t="s">
        <v>298</v>
      </c>
      <c r="Q30" s="129">
        <v>150</v>
      </c>
      <c r="R30" s="11"/>
    </row>
    <row r="31" spans="1:18" ht="32.25" thickBot="1" x14ac:dyDescent="0.3">
      <c r="A31" s="556"/>
      <c r="B31" s="137" t="s">
        <v>153</v>
      </c>
      <c r="C31" s="117">
        <f t="shared" si="12"/>
        <v>866.69999999999993</v>
      </c>
      <c r="D31" s="117">
        <f>J31*0.4</f>
        <v>1155.6000000000001</v>
      </c>
      <c r="E31" s="117">
        <f>J31*0.5</f>
        <v>1444.5</v>
      </c>
      <c r="F31" s="117">
        <f>J31*0.6</f>
        <v>1733.3999999999999</v>
      </c>
      <c r="G31" s="117">
        <f>J31*0.7</f>
        <v>2022.3</v>
      </c>
      <c r="H31" s="117">
        <f>J31*0.8</f>
        <v>2311.2000000000003</v>
      </c>
      <c r="I31" s="117">
        <v>1170</v>
      </c>
      <c r="J31" s="117">
        <v>2889</v>
      </c>
      <c r="K31" s="117">
        <f>J31*1.1</f>
        <v>3177.9</v>
      </c>
      <c r="L31" s="117">
        <f>J31*1.2</f>
        <v>3466.7999999999997</v>
      </c>
      <c r="M31" s="117">
        <f>J31*1.3</f>
        <v>3755.7000000000003</v>
      </c>
      <c r="N31" s="123">
        <f>J31*1.4</f>
        <v>4044.6</v>
      </c>
      <c r="O31" s="123">
        <f>J31*1.5</f>
        <v>4333.5</v>
      </c>
      <c r="P31" s="178" t="s">
        <v>298</v>
      </c>
      <c r="Q31" s="135">
        <v>150</v>
      </c>
      <c r="R31" s="11"/>
    </row>
    <row r="32" spans="1:18" ht="15.75" x14ac:dyDescent="0.25">
      <c r="A32" s="540">
        <v>3</v>
      </c>
      <c r="B32" s="136" t="s">
        <v>6</v>
      </c>
      <c r="C32" s="120">
        <f t="shared" si="12"/>
        <v>1138.8</v>
      </c>
      <c r="D32" s="120">
        <f t="shared" si="1"/>
        <v>1518.4</v>
      </c>
      <c r="E32" s="120">
        <f t="shared" si="2"/>
        <v>1898</v>
      </c>
      <c r="F32" s="120">
        <f t="shared" si="3"/>
        <v>2277.6</v>
      </c>
      <c r="G32" s="120">
        <f t="shared" si="4"/>
        <v>2657.2</v>
      </c>
      <c r="H32" s="120">
        <f t="shared" si="5"/>
        <v>3036.8</v>
      </c>
      <c r="I32" s="120">
        <f t="shared" si="6"/>
        <v>3416.4</v>
      </c>
      <c r="J32" s="120">
        <v>3796</v>
      </c>
      <c r="K32" s="120">
        <f t="shared" si="7"/>
        <v>4175.6000000000004</v>
      </c>
      <c r="L32" s="120">
        <f t="shared" si="8"/>
        <v>4555.2</v>
      </c>
      <c r="M32" s="120">
        <f t="shared" si="9"/>
        <v>4934.8</v>
      </c>
      <c r="N32" s="121">
        <f t="shared" si="10"/>
        <v>5314.4</v>
      </c>
      <c r="O32" s="121">
        <f t="shared" si="11"/>
        <v>5694</v>
      </c>
      <c r="P32" s="179">
        <v>180</v>
      </c>
      <c r="Q32" s="128">
        <v>180</v>
      </c>
      <c r="R32" s="11"/>
    </row>
    <row r="33" spans="1:18" ht="31.5" x14ac:dyDescent="0.25">
      <c r="A33" s="541"/>
      <c r="B33" s="130" t="s">
        <v>300</v>
      </c>
      <c r="C33" s="110">
        <f t="shared" si="12"/>
        <v>1138.8</v>
      </c>
      <c r="D33" s="110">
        <f t="shared" si="1"/>
        <v>1518.4</v>
      </c>
      <c r="E33" s="110">
        <f t="shared" si="2"/>
        <v>1898</v>
      </c>
      <c r="F33" s="110">
        <f t="shared" si="3"/>
        <v>2277.6</v>
      </c>
      <c r="G33" s="110">
        <f t="shared" si="4"/>
        <v>2657.2</v>
      </c>
      <c r="H33" s="110">
        <f t="shared" si="5"/>
        <v>3036.8</v>
      </c>
      <c r="I33" s="110">
        <f t="shared" si="6"/>
        <v>3416.4</v>
      </c>
      <c r="J33" s="244">
        <v>3796</v>
      </c>
      <c r="K33" s="110">
        <f t="shared" si="7"/>
        <v>4175.6000000000004</v>
      </c>
      <c r="L33" s="110">
        <f t="shared" si="8"/>
        <v>4555.2</v>
      </c>
      <c r="M33" s="110">
        <f t="shared" si="9"/>
        <v>4934.8</v>
      </c>
      <c r="N33" s="108">
        <f t="shared" si="10"/>
        <v>5314.4</v>
      </c>
      <c r="O33" s="108">
        <f t="shared" si="11"/>
        <v>5694</v>
      </c>
      <c r="P33" s="180">
        <v>190</v>
      </c>
      <c r="Q33" s="129">
        <v>190</v>
      </c>
      <c r="R33" s="11"/>
    </row>
    <row r="34" spans="1:18" ht="30.75" x14ac:dyDescent="0.25">
      <c r="A34" s="541"/>
      <c r="B34" s="130" t="s">
        <v>301</v>
      </c>
      <c r="C34" s="110">
        <f t="shared" si="12"/>
        <v>1138.8</v>
      </c>
      <c r="D34" s="110">
        <f t="shared" si="1"/>
        <v>1518.4</v>
      </c>
      <c r="E34" s="110">
        <f t="shared" si="2"/>
        <v>1898</v>
      </c>
      <c r="F34" s="110">
        <f t="shared" si="3"/>
        <v>2277.6</v>
      </c>
      <c r="G34" s="110">
        <f t="shared" si="4"/>
        <v>2657.2</v>
      </c>
      <c r="H34" s="110">
        <f t="shared" si="5"/>
        <v>3036.8</v>
      </c>
      <c r="I34" s="110">
        <f t="shared" si="6"/>
        <v>3416.4</v>
      </c>
      <c r="J34" s="244">
        <v>3796</v>
      </c>
      <c r="K34" s="110">
        <f t="shared" si="7"/>
        <v>4175.6000000000004</v>
      </c>
      <c r="L34" s="110">
        <f t="shared" si="8"/>
        <v>4555.2</v>
      </c>
      <c r="M34" s="110">
        <f t="shared" si="9"/>
        <v>4934.8</v>
      </c>
      <c r="N34" s="108">
        <f t="shared" si="10"/>
        <v>5314.4</v>
      </c>
      <c r="O34" s="108">
        <f t="shared" si="11"/>
        <v>5694</v>
      </c>
      <c r="P34" s="176">
        <v>150</v>
      </c>
      <c r="Q34" s="131" t="s">
        <v>298</v>
      </c>
      <c r="R34" s="11"/>
    </row>
    <row r="35" spans="1:18" ht="15.75" x14ac:dyDescent="0.25">
      <c r="A35" s="541"/>
      <c r="B35" s="130" t="s">
        <v>302</v>
      </c>
      <c r="C35" s="110">
        <f t="shared" si="12"/>
        <v>1138.8</v>
      </c>
      <c r="D35" s="110">
        <f t="shared" si="1"/>
        <v>1518.4</v>
      </c>
      <c r="E35" s="110">
        <f t="shared" si="2"/>
        <v>1898</v>
      </c>
      <c r="F35" s="110">
        <f t="shared" si="3"/>
        <v>2277.6</v>
      </c>
      <c r="G35" s="110">
        <f t="shared" si="4"/>
        <v>2657.2</v>
      </c>
      <c r="H35" s="110">
        <f t="shared" si="5"/>
        <v>3036.8</v>
      </c>
      <c r="I35" s="110">
        <f t="shared" si="6"/>
        <v>3416.4</v>
      </c>
      <c r="J35" s="244">
        <v>3796</v>
      </c>
      <c r="K35" s="110">
        <f t="shared" si="7"/>
        <v>4175.6000000000004</v>
      </c>
      <c r="L35" s="110">
        <f t="shared" si="8"/>
        <v>4555.2</v>
      </c>
      <c r="M35" s="110">
        <f t="shared" si="9"/>
        <v>4934.8</v>
      </c>
      <c r="N35" s="108">
        <f t="shared" si="10"/>
        <v>5314.4</v>
      </c>
      <c r="O35" s="108">
        <f t="shared" si="11"/>
        <v>5694</v>
      </c>
      <c r="P35" s="176">
        <v>180</v>
      </c>
      <c r="Q35" s="131">
        <v>180</v>
      </c>
      <c r="R35" s="11"/>
    </row>
    <row r="36" spans="1:18" ht="31.5" x14ac:dyDescent="0.25">
      <c r="A36" s="541"/>
      <c r="B36" s="130" t="s">
        <v>305</v>
      </c>
      <c r="C36" s="110">
        <f t="shared" si="12"/>
        <v>917.1</v>
      </c>
      <c r="D36" s="110">
        <f t="shared" si="1"/>
        <v>1222.8</v>
      </c>
      <c r="E36" s="110">
        <f t="shared" si="2"/>
        <v>1528.5</v>
      </c>
      <c r="F36" s="110">
        <f t="shared" si="3"/>
        <v>1834.2</v>
      </c>
      <c r="G36" s="110">
        <f t="shared" si="4"/>
        <v>2139.9</v>
      </c>
      <c r="H36" s="110">
        <f t="shared" si="5"/>
        <v>2445.6</v>
      </c>
      <c r="I36" s="110">
        <f t="shared" si="6"/>
        <v>2751.3</v>
      </c>
      <c r="J36" s="244">
        <v>3057</v>
      </c>
      <c r="K36" s="110">
        <f t="shared" si="7"/>
        <v>3362.7000000000003</v>
      </c>
      <c r="L36" s="110">
        <f t="shared" si="8"/>
        <v>3668.4</v>
      </c>
      <c r="M36" s="110">
        <f t="shared" si="9"/>
        <v>3974.1</v>
      </c>
      <c r="N36" s="108">
        <f t="shared" si="10"/>
        <v>4279.8</v>
      </c>
      <c r="O36" s="108">
        <f t="shared" si="11"/>
        <v>4585.5</v>
      </c>
      <c r="P36" s="180" t="s">
        <v>298</v>
      </c>
      <c r="Q36" s="129">
        <v>220</v>
      </c>
      <c r="R36" s="69"/>
    </row>
    <row r="37" spans="1:18" ht="31.5" x14ac:dyDescent="0.25">
      <c r="A37" s="541"/>
      <c r="B37" s="130" t="s">
        <v>306</v>
      </c>
      <c r="C37" s="110">
        <f t="shared" si="12"/>
        <v>917.1</v>
      </c>
      <c r="D37" s="110">
        <f t="shared" si="1"/>
        <v>1222.8</v>
      </c>
      <c r="E37" s="110">
        <f t="shared" si="2"/>
        <v>1528.5</v>
      </c>
      <c r="F37" s="110">
        <f t="shared" si="3"/>
        <v>1834.2</v>
      </c>
      <c r="G37" s="110">
        <f t="shared" si="4"/>
        <v>2139.9</v>
      </c>
      <c r="H37" s="110">
        <f t="shared" si="5"/>
        <v>2445.6</v>
      </c>
      <c r="I37" s="110">
        <f t="shared" si="6"/>
        <v>2751.3</v>
      </c>
      <c r="J37" s="244">
        <v>3057</v>
      </c>
      <c r="K37" s="110">
        <f t="shared" si="7"/>
        <v>3362.7000000000003</v>
      </c>
      <c r="L37" s="110">
        <f t="shared" si="8"/>
        <v>3668.4</v>
      </c>
      <c r="M37" s="110">
        <f t="shared" si="9"/>
        <v>3974.1</v>
      </c>
      <c r="N37" s="108">
        <f t="shared" si="10"/>
        <v>4279.8</v>
      </c>
      <c r="O37" s="108">
        <f t="shared" si="11"/>
        <v>4585.5</v>
      </c>
      <c r="P37" s="180" t="s">
        <v>298</v>
      </c>
      <c r="Q37" s="129">
        <v>220</v>
      </c>
      <c r="R37" s="11"/>
    </row>
    <row r="38" spans="1:18" ht="31.5" x14ac:dyDescent="0.25">
      <c r="A38" s="541"/>
      <c r="B38" s="130" t="s">
        <v>308</v>
      </c>
      <c r="C38" s="110">
        <f t="shared" si="12"/>
        <v>1138.8</v>
      </c>
      <c r="D38" s="110">
        <f t="shared" si="1"/>
        <v>1518.4</v>
      </c>
      <c r="E38" s="110">
        <f t="shared" si="2"/>
        <v>1898</v>
      </c>
      <c r="F38" s="110">
        <f t="shared" si="3"/>
        <v>2277.6</v>
      </c>
      <c r="G38" s="110">
        <f t="shared" si="4"/>
        <v>2657.2</v>
      </c>
      <c r="H38" s="110">
        <f t="shared" si="5"/>
        <v>3036.8</v>
      </c>
      <c r="I38" s="110">
        <f t="shared" si="6"/>
        <v>3416.4</v>
      </c>
      <c r="J38" s="244">
        <v>3796</v>
      </c>
      <c r="K38" s="110">
        <f t="shared" si="7"/>
        <v>4175.6000000000004</v>
      </c>
      <c r="L38" s="110">
        <f t="shared" si="8"/>
        <v>4555.2</v>
      </c>
      <c r="M38" s="110">
        <f t="shared" si="9"/>
        <v>4934.8</v>
      </c>
      <c r="N38" s="108">
        <f t="shared" si="10"/>
        <v>5314.4</v>
      </c>
      <c r="O38" s="108">
        <f t="shared" si="11"/>
        <v>5694</v>
      </c>
      <c r="P38" s="180">
        <v>190</v>
      </c>
      <c r="Q38" s="129" t="s">
        <v>298</v>
      </c>
      <c r="R38" s="11"/>
    </row>
    <row r="39" spans="1:18" ht="15.75" x14ac:dyDescent="0.25">
      <c r="A39" s="541"/>
      <c r="B39" s="130" t="s">
        <v>303</v>
      </c>
      <c r="C39" s="110">
        <f t="shared" si="12"/>
        <v>1138.8</v>
      </c>
      <c r="D39" s="110">
        <f t="shared" si="1"/>
        <v>1518.4</v>
      </c>
      <c r="E39" s="110">
        <f t="shared" si="2"/>
        <v>1898</v>
      </c>
      <c r="F39" s="110">
        <f t="shared" si="3"/>
        <v>2277.6</v>
      </c>
      <c r="G39" s="110">
        <f t="shared" si="4"/>
        <v>2657.2</v>
      </c>
      <c r="H39" s="110">
        <f t="shared" si="5"/>
        <v>3036.8</v>
      </c>
      <c r="I39" s="110">
        <f t="shared" si="6"/>
        <v>3416.4</v>
      </c>
      <c r="J39" s="244">
        <v>3796</v>
      </c>
      <c r="K39" s="110">
        <f t="shared" si="7"/>
        <v>4175.6000000000004</v>
      </c>
      <c r="L39" s="110">
        <f t="shared" si="8"/>
        <v>4555.2</v>
      </c>
      <c r="M39" s="110">
        <f t="shared" si="9"/>
        <v>4934.8</v>
      </c>
      <c r="N39" s="108">
        <f t="shared" si="10"/>
        <v>5314.4</v>
      </c>
      <c r="O39" s="108">
        <f t="shared" si="11"/>
        <v>5694</v>
      </c>
      <c r="P39" s="180">
        <v>190</v>
      </c>
      <c r="Q39" s="129">
        <v>220</v>
      </c>
      <c r="R39" s="11"/>
    </row>
    <row r="40" spans="1:18" ht="15.75" x14ac:dyDescent="0.25">
      <c r="A40" s="541"/>
      <c r="B40" s="130" t="s">
        <v>304</v>
      </c>
      <c r="C40" s="110">
        <f t="shared" si="12"/>
        <v>1138.8</v>
      </c>
      <c r="D40" s="110">
        <f t="shared" si="1"/>
        <v>1518.4</v>
      </c>
      <c r="E40" s="110">
        <f t="shared" si="2"/>
        <v>1898</v>
      </c>
      <c r="F40" s="110">
        <f t="shared" si="3"/>
        <v>2277.6</v>
      </c>
      <c r="G40" s="110">
        <f t="shared" si="4"/>
        <v>2657.2</v>
      </c>
      <c r="H40" s="110">
        <f t="shared" si="5"/>
        <v>3036.8</v>
      </c>
      <c r="I40" s="110">
        <f>J40*0.9</f>
        <v>3416.4</v>
      </c>
      <c r="J40" s="244">
        <v>3796</v>
      </c>
      <c r="K40" s="110">
        <f t="shared" si="7"/>
        <v>4175.6000000000004</v>
      </c>
      <c r="L40" s="110">
        <f t="shared" si="8"/>
        <v>4555.2</v>
      </c>
      <c r="M40" s="110">
        <f t="shared" si="9"/>
        <v>4934.8</v>
      </c>
      <c r="N40" s="108">
        <f t="shared" si="10"/>
        <v>5314.4</v>
      </c>
      <c r="O40" s="108">
        <f t="shared" si="11"/>
        <v>5694</v>
      </c>
      <c r="P40" s="176">
        <v>170</v>
      </c>
      <c r="Q40" s="131">
        <v>180</v>
      </c>
      <c r="R40" s="11"/>
    </row>
    <row r="41" spans="1:18" ht="31.5" x14ac:dyDescent="0.25">
      <c r="A41" s="541"/>
      <c r="B41" s="130" t="s">
        <v>307</v>
      </c>
      <c r="C41" s="110">
        <f t="shared" si="12"/>
        <v>1138.8</v>
      </c>
      <c r="D41" s="110">
        <f t="shared" si="1"/>
        <v>1518.4</v>
      </c>
      <c r="E41" s="110">
        <f t="shared" si="2"/>
        <v>1898</v>
      </c>
      <c r="F41" s="110">
        <f t="shared" si="3"/>
        <v>2277.6</v>
      </c>
      <c r="G41" s="110">
        <f t="shared" si="4"/>
        <v>2657.2</v>
      </c>
      <c r="H41" s="110">
        <f t="shared" si="5"/>
        <v>3036.8</v>
      </c>
      <c r="I41" s="110">
        <f>J41*0.9</f>
        <v>3416.4</v>
      </c>
      <c r="J41" s="244">
        <v>3796</v>
      </c>
      <c r="K41" s="110">
        <f t="shared" si="7"/>
        <v>4175.6000000000004</v>
      </c>
      <c r="L41" s="110">
        <f t="shared" si="8"/>
        <v>4555.2</v>
      </c>
      <c r="M41" s="110">
        <f t="shared" si="9"/>
        <v>4934.8</v>
      </c>
      <c r="N41" s="108">
        <f t="shared" si="10"/>
        <v>5314.4</v>
      </c>
      <c r="O41" s="108">
        <f t="shared" si="11"/>
        <v>5694</v>
      </c>
      <c r="P41" s="180">
        <v>180</v>
      </c>
      <c r="Q41" s="132" t="s">
        <v>298</v>
      </c>
      <c r="R41" s="11"/>
    </row>
    <row r="42" spans="1:18" ht="16.5" thickBot="1" x14ac:dyDescent="0.3">
      <c r="A42" s="541"/>
      <c r="B42" s="137" t="s">
        <v>154</v>
      </c>
      <c r="C42" s="117">
        <f t="shared" si="12"/>
        <v>1138.8</v>
      </c>
      <c r="D42" s="117">
        <f t="shared" si="1"/>
        <v>1518.4</v>
      </c>
      <c r="E42" s="117">
        <f t="shared" si="2"/>
        <v>1898</v>
      </c>
      <c r="F42" s="117">
        <f t="shared" si="3"/>
        <v>2277.6</v>
      </c>
      <c r="G42" s="117">
        <f t="shared" si="4"/>
        <v>2657.2</v>
      </c>
      <c r="H42" s="117">
        <f t="shared" si="5"/>
        <v>3036.8</v>
      </c>
      <c r="I42" s="117">
        <f>J42*0.9</f>
        <v>3416.4</v>
      </c>
      <c r="J42" s="244">
        <v>3796</v>
      </c>
      <c r="K42" s="117">
        <f t="shared" si="7"/>
        <v>4175.6000000000004</v>
      </c>
      <c r="L42" s="117">
        <f t="shared" si="8"/>
        <v>4555.2</v>
      </c>
      <c r="M42" s="117">
        <f t="shared" si="9"/>
        <v>4934.8</v>
      </c>
      <c r="N42" s="123">
        <f t="shared" si="10"/>
        <v>5314.4</v>
      </c>
      <c r="O42" s="123">
        <f t="shared" si="11"/>
        <v>5694</v>
      </c>
      <c r="P42" s="178">
        <v>180</v>
      </c>
      <c r="Q42" s="135">
        <v>180</v>
      </c>
      <c r="R42" s="11"/>
    </row>
    <row r="43" spans="1:18" ht="16.5" thickBot="1" x14ac:dyDescent="0.3">
      <c r="A43" s="541"/>
      <c r="B43" s="480" t="s">
        <v>512</v>
      </c>
      <c r="C43" s="117">
        <f t="shared" ref="C43:C65" si="13">J43*0.3</f>
        <v>1138.8</v>
      </c>
      <c r="D43" s="117">
        <f t="shared" ref="D43:D65" si="14">J43*0.4</f>
        <v>1518.4</v>
      </c>
      <c r="E43" s="117">
        <f t="shared" ref="E43:E65" si="15">J43*0.5</f>
        <v>1898</v>
      </c>
      <c r="F43" s="117">
        <f t="shared" ref="F43:F65" si="16">J43*0.6</f>
        <v>2277.6</v>
      </c>
      <c r="G43" s="117">
        <f t="shared" ref="G43:G65" si="17">J43*0.7</f>
        <v>2657.2</v>
      </c>
      <c r="H43" s="117">
        <f t="shared" ref="H43:H65" si="18">J43*0.8</f>
        <v>3036.8</v>
      </c>
      <c r="I43" s="117">
        <f t="shared" ref="I43:I65" si="19">J43*0.9</f>
        <v>3416.4</v>
      </c>
      <c r="J43" s="244">
        <v>3796</v>
      </c>
      <c r="K43" s="117">
        <f t="shared" ref="K43:K65" si="20">J43*1.1</f>
        <v>4175.6000000000004</v>
      </c>
      <c r="L43" s="117">
        <f t="shared" ref="L43:L65" si="21">J43*1.2</f>
        <v>4555.2</v>
      </c>
      <c r="M43" s="117">
        <f t="shared" ref="M43:M65" si="22">J43*1.3</f>
        <v>4934.8</v>
      </c>
      <c r="N43" s="123">
        <f t="shared" ref="N43:N65" si="23">J43*1.4</f>
        <v>5314.4</v>
      </c>
      <c r="O43" s="123">
        <f t="shared" ref="O43:O65" si="24">J43*1.5</f>
        <v>5694</v>
      </c>
      <c r="P43" s="178">
        <v>180</v>
      </c>
      <c r="Q43" s="135">
        <v>180</v>
      </c>
      <c r="R43" s="11"/>
    </row>
    <row r="44" spans="1:18" ht="16.5" thickBot="1" x14ac:dyDescent="0.3">
      <c r="A44" s="541"/>
      <c r="B44" s="480" t="s">
        <v>513</v>
      </c>
      <c r="C44" s="117">
        <f t="shared" si="13"/>
        <v>1138.8</v>
      </c>
      <c r="D44" s="117">
        <f t="shared" si="14"/>
        <v>1518.4</v>
      </c>
      <c r="E44" s="117">
        <f t="shared" si="15"/>
        <v>1898</v>
      </c>
      <c r="F44" s="117">
        <f t="shared" si="16"/>
        <v>2277.6</v>
      </c>
      <c r="G44" s="117">
        <f t="shared" si="17"/>
        <v>2657.2</v>
      </c>
      <c r="H44" s="117">
        <f t="shared" si="18"/>
        <v>3036.8</v>
      </c>
      <c r="I44" s="117">
        <f t="shared" si="19"/>
        <v>3416.4</v>
      </c>
      <c r="J44" s="244">
        <v>3796</v>
      </c>
      <c r="K44" s="117">
        <f t="shared" si="20"/>
        <v>4175.6000000000004</v>
      </c>
      <c r="L44" s="117">
        <f t="shared" si="21"/>
        <v>4555.2</v>
      </c>
      <c r="M44" s="117">
        <f t="shared" si="22"/>
        <v>4934.8</v>
      </c>
      <c r="N44" s="123">
        <f t="shared" si="23"/>
        <v>5314.4</v>
      </c>
      <c r="O44" s="123">
        <f t="shared" si="24"/>
        <v>5694</v>
      </c>
      <c r="P44" s="178">
        <v>180</v>
      </c>
      <c r="Q44" s="135">
        <v>180</v>
      </c>
      <c r="R44" s="11"/>
    </row>
    <row r="45" spans="1:18" ht="16.5" thickBot="1" x14ac:dyDescent="0.3">
      <c r="A45" s="541"/>
      <c r="B45" s="480" t="s">
        <v>514</v>
      </c>
      <c r="C45" s="117">
        <f t="shared" si="13"/>
        <v>1138.8</v>
      </c>
      <c r="D45" s="117">
        <f t="shared" si="14"/>
        <v>1518.4</v>
      </c>
      <c r="E45" s="117">
        <f t="shared" si="15"/>
        <v>1898</v>
      </c>
      <c r="F45" s="117">
        <f t="shared" si="16"/>
        <v>2277.6</v>
      </c>
      <c r="G45" s="117">
        <f t="shared" si="17"/>
        <v>2657.2</v>
      </c>
      <c r="H45" s="117">
        <f t="shared" si="18"/>
        <v>3036.8</v>
      </c>
      <c r="I45" s="117">
        <f t="shared" si="19"/>
        <v>3416.4</v>
      </c>
      <c r="J45" s="244">
        <v>3796</v>
      </c>
      <c r="K45" s="117">
        <f t="shared" si="20"/>
        <v>4175.6000000000004</v>
      </c>
      <c r="L45" s="117">
        <f t="shared" si="21"/>
        <v>4555.2</v>
      </c>
      <c r="M45" s="117">
        <f t="shared" si="22"/>
        <v>4934.8</v>
      </c>
      <c r="N45" s="123">
        <f t="shared" si="23"/>
        <v>5314.4</v>
      </c>
      <c r="O45" s="123">
        <f t="shared" si="24"/>
        <v>5694</v>
      </c>
      <c r="P45" s="178">
        <v>180</v>
      </c>
      <c r="Q45" s="135">
        <v>180</v>
      </c>
      <c r="R45" s="11"/>
    </row>
    <row r="46" spans="1:18" ht="16.5" thickBot="1" x14ac:dyDescent="0.3">
      <c r="A46" s="541"/>
      <c r="B46" s="480" t="s">
        <v>499</v>
      </c>
      <c r="C46" s="117">
        <f t="shared" si="13"/>
        <v>1138.8</v>
      </c>
      <c r="D46" s="117">
        <f t="shared" si="14"/>
        <v>1518.4</v>
      </c>
      <c r="E46" s="117">
        <f t="shared" si="15"/>
        <v>1898</v>
      </c>
      <c r="F46" s="117">
        <f t="shared" si="16"/>
        <v>2277.6</v>
      </c>
      <c r="G46" s="117">
        <f t="shared" si="17"/>
        <v>2657.2</v>
      </c>
      <c r="H46" s="117">
        <f t="shared" si="18"/>
        <v>3036.8</v>
      </c>
      <c r="I46" s="117">
        <f t="shared" si="19"/>
        <v>3416.4</v>
      </c>
      <c r="J46" s="244">
        <v>3796</v>
      </c>
      <c r="K46" s="117">
        <f t="shared" si="20"/>
        <v>4175.6000000000004</v>
      </c>
      <c r="L46" s="117">
        <f t="shared" si="21"/>
        <v>4555.2</v>
      </c>
      <c r="M46" s="117">
        <f t="shared" si="22"/>
        <v>4934.8</v>
      </c>
      <c r="N46" s="123">
        <f t="shared" si="23"/>
        <v>5314.4</v>
      </c>
      <c r="O46" s="123">
        <f t="shared" si="24"/>
        <v>5694</v>
      </c>
      <c r="P46" s="178">
        <v>180</v>
      </c>
      <c r="Q46" s="135">
        <v>180</v>
      </c>
      <c r="R46" s="11"/>
    </row>
    <row r="47" spans="1:18" ht="16.5" thickBot="1" x14ac:dyDescent="0.3">
      <c r="A47" s="541"/>
      <c r="B47" s="480" t="s">
        <v>500</v>
      </c>
      <c r="C47" s="117">
        <f t="shared" si="13"/>
        <v>1138.8</v>
      </c>
      <c r="D47" s="117">
        <f t="shared" si="14"/>
        <v>1518.4</v>
      </c>
      <c r="E47" s="117">
        <f t="shared" si="15"/>
        <v>1898</v>
      </c>
      <c r="F47" s="117">
        <f t="shared" si="16"/>
        <v>2277.6</v>
      </c>
      <c r="G47" s="117">
        <f t="shared" si="17"/>
        <v>2657.2</v>
      </c>
      <c r="H47" s="117">
        <f t="shared" si="18"/>
        <v>3036.8</v>
      </c>
      <c r="I47" s="117">
        <f t="shared" si="19"/>
        <v>3416.4</v>
      </c>
      <c r="J47" s="244">
        <v>3796</v>
      </c>
      <c r="K47" s="117">
        <f t="shared" si="20"/>
        <v>4175.6000000000004</v>
      </c>
      <c r="L47" s="117">
        <f t="shared" si="21"/>
        <v>4555.2</v>
      </c>
      <c r="M47" s="117">
        <f t="shared" si="22"/>
        <v>4934.8</v>
      </c>
      <c r="N47" s="123">
        <f t="shared" si="23"/>
        <v>5314.4</v>
      </c>
      <c r="O47" s="123">
        <f t="shared" si="24"/>
        <v>5694</v>
      </c>
      <c r="P47" s="178">
        <v>180</v>
      </c>
      <c r="Q47" s="135">
        <v>180</v>
      </c>
      <c r="R47" s="11"/>
    </row>
    <row r="48" spans="1:18" ht="16.5" thickBot="1" x14ac:dyDescent="0.3">
      <c r="A48" s="541"/>
      <c r="B48" s="480" t="s">
        <v>501</v>
      </c>
      <c r="C48" s="117">
        <f t="shared" si="13"/>
        <v>1138.8</v>
      </c>
      <c r="D48" s="117">
        <f t="shared" si="14"/>
        <v>1518.4</v>
      </c>
      <c r="E48" s="117">
        <f t="shared" si="15"/>
        <v>1898</v>
      </c>
      <c r="F48" s="117">
        <f t="shared" si="16"/>
        <v>2277.6</v>
      </c>
      <c r="G48" s="117">
        <f t="shared" si="17"/>
        <v>2657.2</v>
      </c>
      <c r="H48" s="117">
        <f t="shared" si="18"/>
        <v>3036.8</v>
      </c>
      <c r="I48" s="117">
        <f t="shared" si="19"/>
        <v>3416.4</v>
      </c>
      <c r="J48" s="244">
        <v>3796</v>
      </c>
      <c r="K48" s="117">
        <f t="shared" si="20"/>
        <v>4175.6000000000004</v>
      </c>
      <c r="L48" s="117">
        <f t="shared" si="21"/>
        <v>4555.2</v>
      </c>
      <c r="M48" s="117">
        <f t="shared" si="22"/>
        <v>4934.8</v>
      </c>
      <c r="N48" s="123">
        <f t="shared" si="23"/>
        <v>5314.4</v>
      </c>
      <c r="O48" s="123">
        <f t="shared" si="24"/>
        <v>5694</v>
      </c>
      <c r="P48" s="178">
        <v>180</v>
      </c>
      <c r="Q48" s="135">
        <v>180</v>
      </c>
      <c r="R48" s="11"/>
    </row>
    <row r="49" spans="1:18" ht="16.5" thickBot="1" x14ac:dyDescent="0.3">
      <c r="A49" s="541"/>
      <c r="B49" s="480" t="s">
        <v>515</v>
      </c>
      <c r="C49" s="117">
        <f t="shared" si="13"/>
        <v>1138.8</v>
      </c>
      <c r="D49" s="117">
        <f t="shared" si="14"/>
        <v>1518.4</v>
      </c>
      <c r="E49" s="117">
        <f t="shared" si="15"/>
        <v>1898</v>
      </c>
      <c r="F49" s="117">
        <f t="shared" si="16"/>
        <v>2277.6</v>
      </c>
      <c r="G49" s="117">
        <f t="shared" si="17"/>
        <v>2657.2</v>
      </c>
      <c r="H49" s="117">
        <f t="shared" si="18"/>
        <v>3036.8</v>
      </c>
      <c r="I49" s="117">
        <f t="shared" si="19"/>
        <v>3416.4</v>
      </c>
      <c r="J49" s="244">
        <v>3796</v>
      </c>
      <c r="K49" s="117">
        <f t="shared" si="20"/>
        <v>4175.6000000000004</v>
      </c>
      <c r="L49" s="117">
        <f t="shared" si="21"/>
        <v>4555.2</v>
      </c>
      <c r="M49" s="117">
        <f t="shared" si="22"/>
        <v>4934.8</v>
      </c>
      <c r="N49" s="123">
        <f t="shared" si="23"/>
        <v>5314.4</v>
      </c>
      <c r="O49" s="123">
        <f t="shared" si="24"/>
        <v>5694</v>
      </c>
      <c r="P49" s="178">
        <v>180</v>
      </c>
      <c r="Q49" s="135">
        <v>180</v>
      </c>
      <c r="R49" s="11"/>
    </row>
    <row r="50" spans="1:18" ht="16.5" thickBot="1" x14ac:dyDescent="0.3">
      <c r="A50" s="541"/>
      <c r="B50" s="480" t="s">
        <v>502</v>
      </c>
      <c r="C50" s="117">
        <f t="shared" si="13"/>
        <v>1138.8</v>
      </c>
      <c r="D50" s="117">
        <f t="shared" si="14"/>
        <v>1518.4</v>
      </c>
      <c r="E50" s="117">
        <f t="shared" si="15"/>
        <v>1898</v>
      </c>
      <c r="F50" s="117">
        <f t="shared" si="16"/>
        <v>2277.6</v>
      </c>
      <c r="G50" s="117">
        <f t="shared" si="17"/>
        <v>2657.2</v>
      </c>
      <c r="H50" s="117">
        <f t="shared" si="18"/>
        <v>3036.8</v>
      </c>
      <c r="I50" s="117">
        <f t="shared" si="19"/>
        <v>3416.4</v>
      </c>
      <c r="J50" s="244">
        <v>3796</v>
      </c>
      <c r="K50" s="117">
        <f t="shared" si="20"/>
        <v>4175.6000000000004</v>
      </c>
      <c r="L50" s="117">
        <f t="shared" si="21"/>
        <v>4555.2</v>
      </c>
      <c r="M50" s="117">
        <f t="shared" si="22"/>
        <v>4934.8</v>
      </c>
      <c r="N50" s="123">
        <f t="shared" si="23"/>
        <v>5314.4</v>
      </c>
      <c r="O50" s="123">
        <f t="shared" si="24"/>
        <v>5694</v>
      </c>
      <c r="P50" s="178">
        <v>180</v>
      </c>
      <c r="Q50" s="135">
        <v>180</v>
      </c>
      <c r="R50" s="11"/>
    </row>
    <row r="51" spans="1:18" ht="16.5" thickBot="1" x14ac:dyDescent="0.3">
      <c r="A51" s="541"/>
      <c r="B51" s="480" t="s">
        <v>503</v>
      </c>
      <c r="C51" s="117">
        <f t="shared" si="13"/>
        <v>1138.8</v>
      </c>
      <c r="D51" s="117">
        <f t="shared" si="14"/>
        <v>1518.4</v>
      </c>
      <c r="E51" s="117">
        <f t="shared" si="15"/>
        <v>1898</v>
      </c>
      <c r="F51" s="117">
        <f t="shared" si="16"/>
        <v>2277.6</v>
      </c>
      <c r="G51" s="117">
        <f t="shared" si="17"/>
        <v>2657.2</v>
      </c>
      <c r="H51" s="117">
        <f t="shared" si="18"/>
        <v>3036.8</v>
      </c>
      <c r="I51" s="117">
        <f t="shared" si="19"/>
        <v>3416.4</v>
      </c>
      <c r="J51" s="244">
        <v>3796</v>
      </c>
      <c r="K51" s="117">
        <f t="shared" si="20"/>
        <v>4175.6000000000004</v>
      </c>
      <c r="L51" s="117">
        <f t="shared" si="21"/>
        <v>4555.2</v>
      </c>
      <c r="M51" s="117">
        <f t="shared" si="22"/>
        <v>4934.8</v>
      </c>
      <c r="N51" s="123">
        <f t="shared" si="23"/>
        <v>5314.4</v>
      </c>
      <c r="O51" s="123">
        <f t="shared" si="24"/>
        <v>5694</v>
      </c>
      <c r="P51" s="178">
        <v>180</v>
      </c>
      <c r="Q51" s="135">
        <v>180</v>
      </c>
      <c r="R51" s="11"/>
    </row>
    <row r="52" spans="1:18" ht="16.5" thickBot="1" x14ac:dyDescent="0.3">
      <c r="A52" s="541"/>
      <c r="B52" s="480" t="s">
        <v>516</v>
      </c>
      <c r="C52" s="117">
        <f t="shared" si="13"/>
        <v>1138.8</v>
      </c>
      <c r="D52" s="117">
        <f t="shared" si="14"/>
        <v>1518.4</v>
      </c>
      <c r="E52" s="117">
        <f t="shared" si="15"/>
        <v>1898</v>
      </c>
      <c r="F52" s="117">
        <f t="shared" si="16"/>
        <v>2277.6</v>
      </c>
      <c r="G52" s="117">
        <f t="shared" si="17"/>
        <v>2657.2</v>
      </c>
      <c r="H52" s="117">
        <f t="shared" si="18"/>
        <v>3036.8</v>
      </c>
      <c r="I52" s="117">
        <f t="shared" si="19"/>
        <v>3416.4</v>
      </c>
      <c r="J52" s="244">
        <v>3796</v>
      </c>
      <c r="K52" s="117">
        <f t="shared" si="20"/>
        <v>4175.6000000000004</v>
      </c>
      <c r="L52" s="117">
        <f t="shared" si="21"/>
        <v>4555.2</v>
      </c>
      <c r="M52" s="117">
        <f t="shared" si="22"/>
        <v>4934.8</v>
      </c>
      <c r="N52" s="123">
        <f t="shared" si="23"/>
        <v>5314.4</v>
      </c>
      <c r="O52" s="123">
        <f t="shared" si="24"/>
        <v>5694</v>
      </c>
      <c r="P52" s="178">
        <v>180</v>
      </c>
      <c r="Q52" s="135">
        <v>180</v>
      </c>
      <c r="R52" s="11"/>
    </row>
    <row r="53" spans="1:18" ht="16.5" thickBot="1" x14ac:dyDescent="0.3">
      <c r="A53" s="541"/>
      <c r="B53" s="480" t="s">
        <v>517</v>
      </c>
      <c r="C53" s="117">
        <f t="shared" si="13"/>
        <v>1138.8</v>
      </c>
      <c r="D53" s="117">
        <f t="shared" si="14"/>
        <v>1518.4</v>
      </c>
      <c r="E53" s="117">
        <f t="shared" si="15"/>
        <v>1898</v>
      </c>
      <c r="F53" s="117">
        <f t="shared" si="16"/>
        <v>2277.6</v>
      </c>
      <c r="G53" s="117">
        <f t="shared" si="17"/>
        <v>2657.2</v>
      </c>
      <c r="H53" s="117">
        <f t="shared" si="18"/>
        <v>3036.8</v>
      </c>
      <c r="I53" s="117">
        <f t="shared" si="19"/>
        <v>3416.4</v>
      </c>
      <c r="J53" s="244">
        <v>3796</v>
      </c>
      <c r="K53" s="117">
        <f t="shared" si="20"/>
        <v>4175.6000000000004</v>
      </c>
      <c r="L53" s="117">
        <f t="shared" si="21"/>
        <v>4555.2</v>
      </c>
      <c r="M53" s="117">
        <f t="shared" si="22"/>
        <v>4934.8</v>
      </c>
      <c r="N53" s="123">
        <f t="shared" si="23"/>
        <v>5314.4</v>
      </c>
      <c r="O53" s="123">
        <f t="shared" si="24"/>
        <v>5694</v>
      </c>
      <c r="P53" s="178">
        <v>180</v>
      </c>
      <c r="Q53" s="135">
        <v>180</v>
      </c>
      <c r="R53" s="11"/>
    </row>
    <row r="54" spans="1:18" ht="16.5" thickBot="1" x14ac:dyDescent="0.3">
      <c r="A54" s="541"/>
      <c r="B54" s="480" t="s">
        <v>504</v>
      </c>
      <c r="C54" s="117">
        <f t="shared" si="13"/>
        <v>1138.8</v>
      </c>
      <c r="D54" s="117">
        <f t="shared" si="14"/>
        <v>1518.4</v>
      </c>
      <c r="E54" s="117">
        <f t="shared" si="15"/>
        <v>1898</v>
      </c>
      <c r="F54" s="117">
        <f t="shared" si="16"/>
        <v>2277.6</v>
      </c>
      <c r="G54" s="117">
        <f t="shared" si="17"/>
        <v>2657.2</v>
      </c>
      <c r="H54" s="117">
        <f t="shared" si="18"/>
        <v>3036.8</v>
      </c>
      <c r="I54" s="117">
        <f t="shared" si="19"/>
        <v>3416.4</v>
      </c>
      <c r="J54" s="244">
        <v>3796</v>
      </c>
      <c r="K54" s="117">
        <f t="shared" si="20"/>
        <v>4175.6000000000004</v>
      </c>
      <c r="L54" s="117">
        <f t="shared" si="21"/>
        <v>4555.2</v>
      </c>
      <c r="M54" s="117">
        <f t="shared" si="22"/>
        <v>4934.8</v>
      </c>
      <c r="N54" s="123">
        <f t="shared" si="23"/>
        <v>5314.4</v>
      </c>
      <c r="O54" s="123">
        <f t="shared" si="24"/>
        <v>5694</v>
      </c>
      <c r="P54" s="178">
        <v>180</v>
      </c>
      <c r="Q54" s="135">
        <v>180</v>
      </c>
      <c r="R54" s="11"/>
    </row>
    <row r="55" spans="1:18" ht="16.5" thickBot="1" x14ac:dyDescent="0.3">
      <c r="A55" s="541"/>
      <c r="B55" s="480" t="s">
        <v>505</v>
      </c>
      <c r="C55" s="117">
        <f t="shared" si="13"/>
        <v>1138.8</v>
      </c>
      <c r="D55" s="117">
        <f t="shared" si="14"/>
        <v>1518.4</v>
      </c>
      <c r="E55" s="117">
        <f t="shared" si="15"/>
        <v>1898</v>
      </c>
      <c r="F55" s="117">
        <f t="shared" si="16"/>
        <v>2277.6</v>
      </c>
      <c r="G55" s="117">
        <f t="shared" si="17"/>
        <v>2657.2</v>
      </c>
      <c r="H55" s="117">
        <f t="shared" si="18"/>
        <v>3036.8</v>
      </c>
      <c r="I55" s="117">
        <f t="shared" si="19"/>
        <v>3416.4</v>
      </c>
      <c r="J55" s="244">
        <v>3796</v>
      </c>
      <c r="K55" s="117">
        <f t="shared" si="20"/>
        <v>4175.6000000000004</v>
      </c>
      <c r="L55" s="117">
        <f t="shared" si="21"/>
        <v>4555.2</v>
      </c>
      <c r="M55" s="117">
        <f t="shared" si="22"/>
        <v>4934.8</v>
      </c>
      <c r="N55" s="123">
        <f t="shared" si="23"/>
        <v>5314.4</v>
      </c>
      <c r="O55" s="123">
        <f t="shared" si="24"/>
        <v>5694</v>
      </c>
      <c r="P55" s="178">
        <v>180</v>
      </c>
      <c r="Q55" s="135">
        <v>180</v>
      </c>
      <c r="R55" s="11"/>
    </row>
    <row r="56" spans="1:18" ht="16.5" thickBot="1" x14ac:dyDescent="0.3">
      <c r="A56" s="541"/>
      <c r="B56" s="480" t="s">
        <v>506</v>
      </c>
      <c r="C56" s="117">
        <f t="shared" si="13"/>
        <v>1138.8</v>
      </c>
      <c r="D56" s="117">
        <f t="shared" si="14"/>
        <v>1518.4</v>
      </c>
      <c r="E56" s="117">
        <f t="shared" si="15"/>
        <v>1898</v>
      </c>
      <c r="F56" s="117">
        <f t="shared" si="16"/>
        <v>2277.6</v>
      </c>
      <c r="G56" s="117">
        <f t="shared" si="17"/>
        <v>2657.2</v>
      </c>
      <c r="H56" s="117">
        <f t="shared" si="18"/>
        <v>3036.8</v>
      </c>
      <c r="I56" s="117">
        <f t="shared" si="19"/>
        <v>3416.4</v>
      </c>
      <c r="J56" s="244">
        <v>3796</v>
      </c>
      <c r="K56" s="117">
        <f t="shared" si="20"/>
        <v>4175.6000000000004</v>
      </c>
      <c r="L56" s="117">
        <f t="shared" si="21"/>
        <v>4555.2</v>
      </c>
      <c r="M56" s="117">
        <f t="shared" si="22"/>
        <v>4934.8</v>
      </c>
      <c r="N56" s="123">
        <f t="shared" si="23"/>
        <v>5314.4</v>
      </c>
      <c r="O56" s="123">
        <f t="shared" si="24"/>
        <v>5694</v>
      </c>
      <c r="P56" s="178">
        <v>180</v>
      </c>
      <c r="Q56" s="135">
        <v>180</v>
      </c>
      <c r="R56" s="11"/>
    </row>
    <row r="57" spans="1:18" ht="16.5" thickBot="1" x14ac:dyDescent="0.3">
      <c r="A57" s="541"/>
      <c r="B57" s="480" t="s">
        <v>507</v>
      </c>
      <c r="C57" s="117">
        <f t="shared" si="13"/>
        <v>1138.8</v>
      </c>
      <c r="D57" s="117">
        <f t="shared" si="14"/>
        <v>1518.4</v>
      </c>
      <c r="E57" s="117">
        <f t="shared" si="15"/>
        <v>1898</v>
      </c>
      <c r="F57" s="117">
        <f t="shared" si="16"/>
        <v>2277.6</v>
      </c>
      <c r="G57" s="117">
        <f t="shared" si="17"/>
        <v>2657.2</v>
      </c>
      <c r="H57" s="117">
        <f t="shared" si="18"/>
        <v>3036.8</v>
      </c>
      <c r="I57" s="117">
        <f t="shared" si="19"/>
        <v>3416.4</v>
      </c>
      <c r="J57" s="244">
        <v>3796</v>
      </c>
      <c r="K57" s="117">
        <f t="shared" si="20"/>
        <v>4175.6000000000004</v>
      </c>
      <c r="L57" s="117">
        <f t="shared" si="21"/>
        <v>4555.2</v>
      </c>
      <c r="M57" s="117">
        <f t="shared" si="22"/>
        <v>4934.8</v>
      </c>
      <c r="N57" s="123">
        <f t="shared" si="23"/>
        <v>5314.4</v>
      </c>
      <c r="O57" s="123">
        <f t="shared" si="24"/>
        <v>5694</v>
      </c>
      <c r="P57" s="178">
        <v>180</v>
      </c>
      <c r="Q57" s="135">
        <v>180</v>
      </c>
      <c r="R57" s="11"/>
    </row>
    <row r="58" spans="1:18" ht="16.5" thickBot="1" x14ac:dyDescent="0.3">
      <c r="A58" s="541"/>
      <c r="B58" s="480" t="s">
        <v>508</v>
      </c>
      <c r="C58" s="117">
        <f t="shared" si="13"/>
        <v>1138.8</v>
      </c>
      <c r="D58" s="117">
        <f t="shared" si="14"/>
        <v>1518.4</v>
      </c>
      <c r="E58" s="117">
        <f t="shared" si="15"/>
        <v>1898</v>
      </c>
      <c r="F58" s="117">
        <f t="shared" si="16"/>
        <v>2277.6</v>
      </c>
      <c r="G58" s="117">
        <f t="shared" si="17"/>
        <v>2657.2</v>
      </c>
      <c r="H58" s="117">
        <f t="shared" si="18"/>
        <v>3036.8</v>
      </c>
      <c r="I58" s="117">
        <f t="shared" si="19"/>
        <v>3416.4</v>
      </c>
      <c r="J58" s="244">
        <v>3796</v>
      </c>
      <c r="K58" s="117">
        <f t="shared" si="20"/>
        <v>4175.6000000000004</v>
      </c>
      <c r="L58" s="117">
        <f t="shared" si="21"/>
        <v>4555.2</v>
      </c>
      <c r="M58" s="117">
        <f t="shared" si="22"/>
        <v>4934.8</v>
      </c>
      <c r="N58" s="123">
        <f t="shared" si="23"/>
        <v>5314.4</v>
      </c>
      <c r="O58" s="123">
        <f t="shared" si="24"/>
        <v>5694</v>
      </c>
      <c r="P58" s="178">
        <v>180</v>
      </c>
      <c r="Q58" s="135">
        <v>180</v>
      </c>
      <c r="R58" s="11"/>
    </row>
    <row r="59" spans="1:18" ht="16.5" thickBot="1" x14ac:dyDescent="0.3">
      <c r="A59" s="541"/>
      <c r="B59" s="480" t="s">
        <v>509</v>
      </c>
      <c r="C59" s="117">
        <f t="shared" si="13"/>
        <v>1138.8</v>
      </c>
      <c r="D59" s="117">
        <f t="shared" si="14"/>
        <v>1518.4</v>
      </c>
      <c r="E59" s="117">
        <f t="shared" si="15"/>
        <v>1898</v>
      </c>
      <c r="F59" s="117">
        <f t="shared" si="16"/>
        <v>2277.6</v>
      </c>
      <c r="G59" s="117">
        <f t="shared" si="17"/>
        <v>2657.2</v>
      </c>
      <c r="H59" s="117">
        <f t="shared" si="18"/>
        <v>3036.8</v>
      </c>
      <c r="I59" s="117">
        <f t="shared" si="19"/>
        <v>3416.4</v>
      </c>
      <c r="J59" s="244">
        <v>3796</v>
      </c>
      <c r="K59" s="117">
        <f t="shared" si="20"/>
        <v>4175.6000000000004</v>
      </c>
      <c r="L59" s="117">
        <f t="shared" si="21"/>
        <v>4555.2</v>
      </c>
      <c r="M59" s="117">
        <f t="shared" si="22"/>
        <v>4934.8</v>
      </c>
      <c r="N59" s="123">
        <f t="shared" si="23"/>
        <v>5314.4</v>
      </c>
      <c r="O59" s="123">
        <f t="shared" si="24"/>
        <v>5694</v>
      </c>
      <c r="P59" s="178">
        <v>180</v>
      </c>
      <c r="Q59" s="135">
        <v>180</v>
      </c>
      <c r="R59" s="11"/>
    </row>
    <row r="60" spans="1:18" ht="16.5" thickBot="1" x14ac:dyDescent="0.3">
      <c r="A60" s="541"/>
      <c r="B60" s="480" t="s">
        <v>518</v>
      </c>
      <c r="C60" s="117">
        <f t="shared" si="13"/>
        <v>1138.8</v>
      </c>
      <c r="D60" s="117">
        <f t="shared" si="14"/>
        <v>1518.4</v>
      </c>
      <c r="E60" s="117">
        <f t="shared" si="15"/>
        <v>1898</v>
      </c>
      <c r="F60" s="117">
        <f t="shared" si="16"/>
        <v>2277.6</v>
      </c>
      <c r="G60" s="117">
        <f t="shared" si="17"/>
        <v>2657.2</v>
      </c>
      <c r="H60" s="117">
        <f t="shared" si="18"/>
        <v>3036.8</v>
      </c>
      <c r="I60" s="117">
        <f t="shared" si="19"/>
        <v>3416.4</v>
      </c>
      <c r="J60" s="244">
        <v>3796</v>
      </c>
      <c r="K60" s="117">
        <f t="shared" si="20"/>
        <v>4175.6000000000004</v>
      </c>
      <c r="L60" s="117">
        <f t="shared" si="21"/>
        <v>4555.2</v>
      </c>
      <c r="M60" s="117">
        <f t="shared" si="22"/>
        <v>4934.8</v>
      </c>
      <c r="N60" s="123">
        <f t="shared" si="23"/>
        <v>5314.4</v>
      </c>
      <c r="O60" s="123">
        <f t="shared" si="24"/>
        <v>5694</v>
      </c>
      <c r="P60" s="178">
        <v>180</v>
      </c>
      <c r="Q60" s="135">
        <v>180</v>
      </c>
      <c r="R60" s="11"/>
    </row>
    <row r="61" spans="1:18" ht="16.5" thickBot="1" x14ac:dyDescent="0.3">
      <c r="A61" s="541"/>
      <c r="B61" s="480" t="s">
        <v>519</v>
      </c>
      <c r="C61" s="117">
        <f t="shared" si="13"/>
        <v>1138.8</v>
      </c>
      <c r="D61" s="117">
        <f t="shared" si="14"/>
        <v>1518.4</v>
      </c>
      <c r="E61" s="117">
        <f t="shared" si="15"/>
        <v>1898</v>
      </c>
      <c r="F61" s="117">
        <f t="shared" si="16"/>
        <v>2277.6</v>
      </c>
      <c r="G61" s="117">
        <f t="shared" si="17"/>
        <v>2657.2</v>
      </c>
      <c r="H61" s="117">
        <f t="shared" si="18"/>
        <v>3036.8</v>
      </c>
      <c r="I61" s="117">
        <f t="shared" si="19"/>
        <v>3416.4</v>
      </c>
      <c r="J61" s="244">
        <v>3796</v>
      </c>
      <c r="K61" s="117">
        <f t="shared" si="20"/>
        <v>4175.6000000000004</v>
      </c>
      <c r="L61" s="117">
        <f t="shared" si="21"/>
        <v>4555.2</v>
      </c>
      <c r="M61" s="117">
        <f t="shared" si="22"/>
        <v>4934.8</v>
      </c>
      <c r="N61" s="123">
        <f t="shared" si="23"/>
        <v>5314.4</v>
      </c>
      <c r="O61" s="123">
        <f t="shared" si="24"/>
        <v>5694</v>
      </c>
      <c r="P61" s="178">
        <v>180</v>
      </c>
      <c r="Q61" s="135">
        <v>180</v>
      </c>
      <c r="R61" s="11"/>
    </row>
    <row r="62" spans="1:18" ht="16.5" thickBot="1" x14ac:dyDescent="0.3">
      <c r="A62" s="541"/>
      <c r="B62" s="480" t="s">
        <v>520</v>
      </c>
      <c r="C62" s="117">
        <f t="shared" si="13"/>
        <v>1138.8</v>
      </c>
      <c r="D62" s="117">
        <f t="shared" si="14"/>
        <v>1518.4</v>
      </c>
      <c r="E62" s="117">
        <f t="shared" si="15"/>
        <v>1898</v>
      </c>
      <c r="F62" s="117">
        <f t="shared" si="16"/>
        <v>2277.6</v>
      </c>
      <c r="G62" s="117">
        <f t="shared" si="17"/>
        <v>2657.2</v>
      </c>
      <c r="H62" s="117">
        <f t="shared" si="18"/>
        <v>3036.8</v>
      </c>
      <c r="I62" s="117">
        <f t="shared" si="19"/>
        <v>3416.4</v>
      </c>
      <c r="J62" s="244">
        <v>3796</v>
      </c>
      <c r="K62" s="117">
        <f t="shared" si="20"/>
        <v>4175.6000000000004</v>
      </c>
      <c r="L62" s="117">
        <f t="shared" si="21"/>
        <v>4555.2</v>
      </c>
      <c r="M62" s="117">
        <f t="shared" si="22"/>
        <v>4934.8</v>
      </c>
      <c r="N62" s="123">
        <f t="shared" si="23"/>
        <v>5314.4</v>
      </c>
      <c r="O62" s="123">
        <f t="shared" si="24"/>
        <v>5694</v>
      </c>
      <c r="P62" s="178">
        <v>180</v>
      </c>
      <c r="Q62" s="135">
        <v>180</v>
      </c>
      <c r="R62" s="11"/>
    </row>
    <row r="63" spans="1:18" ht="16.5" thickBot="1" x14ac:dyDescent="0.3">
      <c r="A63" s="541"/>
      <c r="B63" s="480" t="s">
        <v>521</v>
      </c>
      <c r="C63" s="117">
        <f t="shared" si="13"/>
        <v>1138.8</v>
      </c>
      <c r="D63" s="117">
        <f t="shared" si="14"/>
        <v>1518.4</v>
      </c>
      <c r="E63" s="117">
        <f t="shared" si="15"/>
        <v>1898</v>
      </c>
      <c r="F63" s="117">
        <f t="shared" si="16"/>
        <v>2277.6</v>
      </c>
      <c r="G63" s="117">
        <f t="shared" si="17"/>
        <v>2657.2</v>
      </c>
      <c r="H63" s="117">
        <f t="shared" si="18"/>
        <v>3036.8</v>
      </c>
      <c r="I63" s="117">
        <f t="shared" si="19"/>
        <v>3416.4</v>
      </c>
      <c r="J63" s="244">
        <v>3796</v>
      </c>
      <c r="K63" s="117">
        <f t="shared" si="20"/>
        <v>4175.6000000000004</v>
      </c>
      <c r="L63" s="117">
        <f t="shared" si="21"/>
        <v>4555.2</v>
      </c>
      <c r="M63" s="117">
        <f t="shared" si="22"/>
        <v>4934.8</v>
      </c>
      <c r="N63" s="123">
        <f t="shared" si="23"/>
        <v>5314.4</v>
      </c>
      <c r="O63" s="123">
        <f t="shared" si="24"/>
        <v>5694</v>
      </c>
      <c r="P63" s="178">
        <v>180</v>
      </c>
      <c r="Q63" s="135">
        <v>180</v>
      </c>
      <c r="R63" s="11"/>
    </row>
    <row r="64" spans="1:18" ht="16.5" thickBot="1" x14ac:dyDescent="0.3">
      <c r="A64" s="541"/>
      <c r="B64" s="480" t="s">
        <v>510</v>
      </c>
      <c r="C64" s="117">
        <f t="shared" si="13"/>
        <v>1138.8</v>
      </c>
      <c r="D64" s="117">
        <f t="shared" si="14"/>
        <v>1518.4</v>
      </c>
      <c r="E64" s="117">
        <f t="shared" si="15"/>
        <v>1898</v>
      </c>
      <c r="F64" s="117">
        <f t="shared" si="16"/>
        <v>2277.6</v>
      </c>
      <c r="G64" s="117">
        <f t="shared" si="17"/>
        <v>2657.2</v>
      </c>
      <c r="H64" s="117">
        <f t="shared" si="18"/>
        <v>3036.8</v>
      </c>
      <c r="I64" s="117">
        <f t="shared" si="19"/>
        <v>3416.4</v>
      </c>
      <c r="J64" s="244">
        <v>3796</v>
      </c>
      <c r="K64" s="117">
        <f t="shared" si="20"/>
        <v>4175.6000000000004</v>
      </c>
      <c r="L64" s="117">
        <f t="shared" si="21"/>
        <v>4555.2</v>
      </c>
      <c r="M64" s="117">
        <f t="shared" si="22"/>
        <v>4934.8</v>
      </c>
      <c r="N64" s="123">
        <f t="shared" si="23"/>
        <v>5314.4</v>
      </c>
      <c r="O64" s="123">
        <f t="shared" si="24"/>
        <v>5694</v>
      </c>
      <c r="P64" s="178">
        <v>180</v>
      </c>
      <c r="Q64" s="135">
        <v>180</v>
      </c>
      <c r="R64" s="11"/>
    </row>
    <row r="65" spans="1:18" ht="16.5" thickBot="1" x14ac:dyDescent="0.3">
      <c r="A65" s="542"/>
      <c r="B65" s="480" t="s">
        <v>511</v>
      </c>
      <c r="C65" s="117">
        <f t="shared" si="13"/>
        <v>1138.8</v>
      </c>
      <c r="D65" s="117">
        <f t="shared" si="14"/>
        <v>1518.4</v>
      </c>
      <c r="E65" s="117">
        <f t="shared" si="15"/>
        <v>1898</v>
      </c>
      <c r="F65" s="117">
        <f t="shared" si="16"/>
        <v>2277.6</v>
      </c>
      <c r="G65" s="117">
        <f t="shared" si="17"/>
        <v>2657.2</v>
      </c>
      <c r="H65" s="117">
        <f t="shared" si="18"/>
        <v>3036.8</v>
      </c>
      <c r="I65" s="117">
        <f t="shared" si="19"/>
        <v>3416.4</v>
      </c>
      <c r="J65" s="244">
        <v>3796</v>
      </c>
      <c r="K65" s="117">
        <f t="shared" si="20"/>
        <v>4175.6000000000004</v>
      </c>
      <c r="L65" s="117">
        <f t="shared" si="21"/>
        <v>4555.2</v>
      </c>
      <c r="M65" s="117">
        <f t="shared" si="22"/>
        <v>4934.8</v>
      </c>
      <c r="N65" s="123">
        <f t="shared" si="23"/>
        <v>5314.4</v>
      </c>
      <c r="O65" s="123">
        <f t="shared" si="24"/>
        <v>5694</v>
      </c>
      <c r="P65" s="178">
        <v>180</v>
      </c>
      <c r="Q65" s="135">
        <v>180</v>
      </c>
      <c r="R65" s="11"/>
    </row>
    <row r="66" spans="1:18" ht="15" customHeight="1" x14ac:dyDescent="0.25">
      <c r="A66" s="168"/>
      <c r="B66" s="578" t="s">
        <v>1</v>
      </c>
      <c r="C66" s="584" t="s">
        <v>2</v>
      </c>
      <c r="D66" s="585"/>
      <c r="E66" s="585"/>
      <c r="F66" s="585"/>
      <c r="G66" s="585"/>
      <c r="H66" s="585"/>
      <c r="I66" s="585"/>
      <c r="J66" s="585"/>
      <c r="K66" s="585"/>
      <c r="L66" s="585"/>
      <c r="M66" s="585"/>
      <c r="N66" s="585"/>
      <c r="O66" s="585"/>
      <c r="P66" s="532" t="s">
        <v>295</v>
      </c>
      <c r="Q66" s="533"/>
      <c r="R66" s="11"/>
    </row>
    <row r="67" spans="1:18" ht="26.25" thickBot="1" x14ac:dyDescent="0.3">
      <c r="A67" s="169"/>
      <c r="B67" s="579"/>
      <c r="C67" s="117">
        <v>0.3</v>
      </c>
      <c r="D67" s="117">
        <v>0.4</v>
      </c>
      <c r="E67" s="117">
        <v>0.5</v>
      </c>
      <c r="F67" s="117">
        <v>0.6</v>
      </c>
      <c r="G67" s="117">
        <v>0.7</v>
      </c>
      <c r="H67" s="117">
        <v>0.8</v>
      </c>
      <c r="I67" s="117">
        <v>0.9</v>
      </c>
      <c r="J67" s="117">
        <v>1</v>
      </c>
      <c r="K67" s="117">
        <v>1.1000000000000001</v>
      </c>
      <c r="L67" s="117">
        <v>1.2</v>
      </c>
      <c r="M67" s="139">
        <v>1.3</v>
      </c>
      <c r="N67" s="140">
        <v>1.4</v>
      </c>
      <c r="O67" s="140">
        <v>1.5</v>
      </c>
      <c r="P67" s="378" t="s">
        <v>296</v>
      </c>
      <c r="Q67" s="379" t="s">
        <v>297</v>
      </c>
      <c r="R67" s="11"/>
    </row>
    <row r="68" spans="1:18" ht="15.75" x14ac:dyDescent="0.25">
      <c r="A68" s="561">
        <v>4</v>
      </c>
      <c r="B68" s="136" t="s">
        <v>155</v>
      </c>
      <c r="C68" s="120">
        <f t="shared" ref="C68:C73" si="25">J68*0.3</f>
        <v>1164</v>
      </c>
      <c r="D68" s="120">
        <f t="shared" ref="D68:D73" si="26">J68*0.4</f>
        <v>1552</v>
      </c>
      <c r="E68" s="120">
        <f t="shared" ref="E68:E73" si="27">J68*0.5</f>
        <v>1940</v>
      </c>
      <c r="F68" s="120">
        <f t="shared" ref="F68:F73" si="28">J68*0.6</f>
        <v>2328</v>
      </c>
      <c r="G68" s="120">
        <f t="shared" ref="G68:G73" si="29">J68*0.7</f>
        <v>2716</v>
      </c>
      <c r="H68" s="120">
        <f t="shared" ref="H68:H73" si="30">J68*0.8</f>
        <v>3104</v>
      </c>
      <c r="I68" s="120">
        <f t="shared" ref="I68:I73" si="31">J68*0.9</f>
        <v>3492</v>
      </c>
      <c r="J68" s="120">
        <v>3880</v>
      </c>
      <c r="K68" s="120">
        <f t="shared" ref="K68:K73" si="32">J68*1.1</f>
        <v>4268</v>
      </c>
      <c r="L68" s="120">
        <f t="shared" ref="L68:L73" si="33">J68*1.2</f>
        <v>4656</v>
      </c>
      <c r="M68" s="120">
        <f t="shared" ref="M68:M73" si="34">J68*1.3</f>
        <v>5044</v>
      </c>
      <c r="N68" s="121">
        <f t="shared" ref="N68:N73" si="35">J68*1.4</f>
        <v>5432</v>
      </c>
      <c r="O68" s="121">
        <f t="shared" ref="O68:O73" si="36">J68*1.5</f>
        <v>5820</v>
      </c>
      <c r="P68" s="174">
        <v>180</v>
      </c>
      <c r="Q68" s="147">
        <v>180</v>
      </c>
      <c r="R68" s="11"/>
    </row>
    <row r="69" spans="1:18" ht="15.75" x14ac:dyDescent="0.25">
      <c r="A69" s="562"/>
      <c r="B69" s="130" t="s">
        <v>309</v>
      </c>
      <c r="C69" s="110">
        <f t="shared" si="25"/>
        <v>1164</v>
      </c>
      <c r="D69" s="110">
        <f t="shared" si="26"/>
        <v>1552</v>
      </c>
      <c r="E69" s="110">
        <f t="shared" si="27"/>
        <v>1940</v>
      </c>
      <c r="F69" s="110">
        <f t="shared" si="28"/>
        <v>2328</v>
      </c>
      <c r="G69" s="110">
        <f t="shared" si="29"/>
        <v>2716</v>
      </c>
      <c r="H69" s="110">
        <f t="shared" si="30"/>
        <v>3104</v>
      </c>
      <c r="I69" s="110">
        <f t="shared" si="31"/>
        <v>3492</v>
      </c>
      <c r="J69" s="110">
        <v>3880</v>
      </c>
      <c r="K69" s="110">
        <f t="shared" si="32"/>
        <v>4268</v>
      </c>
      <c r="L69" s="110">
        <f t="shared" si="33"/>
        <v>4656</v>
      </c>
      <c r="M69" s="110">
        <f t="shared" si="34"/>
        <v>5044</v>
      </c>
      <c r="N69" s="108">
        <f t="shared" si="35"/>
        <v>5432</v>
      </c>
      <c r="O69" s="108">
        <f t="shared" si="36"/>
        <v>5820</v>
      </c>
      <c r="P69" s="175">
        <v>180</v>
      </c>
      <c r="Q69" s="148">
        <v>220</v>
      </c>
      <c r="R69" s="11"/>
    </row>
    <row r="70" spans="1:18" ht="15.75" x14ac:dyDescent="0.25">
      <c r="A70" s="555"/>
      <c r="B70" s="130" t="s">
        <v>310</v>
      </c>
      <c r="C70" s="110">
        <f t="shared" si="25"/>
        <v>1164</v>
      </c>
      <c r="D70" s="110">
        <f t="shared" si="26"/>
        <v>1552</v>
      </c>
      <c r="E70" s="110">
        <f t="shared" si="27"/>
        <v>1940</v>
      </c>
      <c r="F70" s="110">
        <f t="shared" si="28"/>
        <v>2328</v>
      </c>
      <c r="G70" s="110">
        <f t="shared" si="29"/>
        <v>2716</v>
      </c>
      <c r="H70" s="110">
        <f t="shared" si="30"/>
        <v>3104</v>
      </c>
      <c r="I70" s="110">
        <f t="shared" si="31"/>
        <v>3492</v>
      </c>
      <c r="J70" s="244">
        <v>3880</v>
      </c>
      <c r="K70" s="110">
        <f t="shared" si="32"/>
        <v>4268</v>
      </c>
      <c r="L70" s="110">
        <f t="shared" si="33"/>
        <v>4656</v>
      </c>
      <c r="M70" s="110">
        <f t="shared" si="34"/>
        <v>5044</v>
      </c>
      <c r="N70" s="108">
        <f t="shared" si="35"/>
        <v>5432</v>
      </c>
      <c r="O70" s="108">
        <f t="shared" si="36"/>
        <v>5820</v>
      </c>
      <c r="P70" s="175">
        <v>180</v>
      </c>
      <c r="Q70" s="129">
        <v>180</v>
      </c>
      <c r="R70" s="11"/>
    </row>
    <row r="71" spans="1:18" ht="15.75" x14ac:dyDescent="0.25">
      <c r="A71" s="555"/>
      <c r="B71" s="130" t="s">
        <v>311</v>
      </c>
      <c r="C71" s="110">
        <f t="shared" si="25"/>
        <v>1164</v>
      </c>
      <c r="D71" s="110">
        <f t="shared" si="26"/>
        <v>1552</v>
      </c>
      <c r="E71" s="110">
        <f t="shared" si="27"/>
        <v>1940</v>
      </c>
      <c r="F71" s="110">
        <f t="shared" si="28"/>
        <v>2328</v>
      </c>
      <c r="G71" s="110">
        <f t="shared" si="29"/>
        <v>2716</v>
      </c>
      <c r="H71" s="110">
        <f t="shared" si="30"/>
        <v>3104</v>
      </c>
      <c r="I71" s="110">
        <f t="shared" si="31"/>
        <v>3492</v>
      </c>
      <c r="J71" s="244">
        <v>3880</v>
      </c>
      <c r="K71" s="110">
        <f t="shared" si="32"/>
        <v>4268</v>
      </c>
      <c r="L71" s="110">
        <f t="shared" si="33"/>
        <v>4656</v>
      </c>
      <c r="M71" s="110">
        <f t="shared" si="34"/>
        <v>5044</v>
      </c>
      <c r="N71" s="108">
        <f t="shared" si="35"/>
        <v>5432</v>
      </c>
      <c r="O71" s="108">
        <f t="shared" si="36"/>
        <v>5820</v>
      </c>
      <c r="P71" s="175">
        <v>180</v>
      </c>
      <c r="Q71" s="148">
        <v>220</v>
      </c>
      <c r="R71" s="11"/>
    </row>
    <row r="72" spans="1:18" ht="15.75" x14ac:dyDescent="0.25">
      <c r="A72" s="555"/>
      <c r="B72" s="130" t="s">
        <v>156</v>
      </c>
      <c r="C72" s="110">
        <f t="shared" si="25"/>
        <v>1164</v>
      </c>
      <c r="D72" s="110">
        <f t="shared" si="26"/>
        <v>1552</v>
      </c>
      <c r="E72" s="110">
        <f t="shared" si="27"/>
        <v>1940</v>
      </c>
      <c r="F72" s="110">
        <f t="shared" si="28"/>
        <v>2328</v>
      </c>
      <c r="G72" s="110">
        <f t="shared" si="29"/>
        <v>2716</v>
      </c>
      <c r="H72" s="110">
        <f t="shared" si="30"/>
        <v>3104</v>
      </c>
      <c r="I72" s="110">
        <f t="shared" si="31"/>
        <v>3492</v>
      </c>
      <c r="J72" s="244">
        <v>3880</v>
      </c>
      <c r="K72" s="110">
        <f t="shared" si="32"/>
        <v>4268</v>
      </c>
      <c r="L72" s="110">
        <f t="shared" si="33"/>
        <v>4656</v>
      </c>
      <c r="M72" s="110">
        <f t="shared" si="34"/>
        <v>5044</v>
      </c>
      <c r="N72" s="108">
        <f t="shared" si="35"/>
        <v>5432</v>
      </c>
      <c r="O72" s="108">
        <f t="shared" si="36"/>
        <v>5820</v>
      </c>
      <c r="P72" s="175">
        <v>180</v>
      </c>
      <c r="Q72" s="129">
        <v>180</v>
      </c>
      <c r="R72" s="11"/>
    </row>
    <row r="73" spans="1:18" ht="15.75" x14ac:dyDescent="0.25">
      <c r="A73" s="555"/>
      <c r="B73" s="130" t="s">
        <v>312</v>
      </c>
      <c r="C73" s="110">
        <f t="shared" si="25"/>
        <v>1164</v>
      </c>
      <c r="D73" s="110">
        <f t="shared" si="26"/>
        <v>1552</v>
      </c>
      <c r="E73" s="110">
        <f t="shared" si="27"/>
        <v>1940</v>
      </c>
      <c r="F73" s="110">
        <f t="shared" si="28"/>
        <v>2328</v>
      </c>
      <c r="G73" s="110">
        <f t="shared" si="29"/>
        <v>2716</v>
      </c>
      <c r="H73" s="110">
        <f t="shared" si="30"/>
        <v>3104</v>
      </c>
      <c r="I73" s="110">
        <f t="shared" si="31"/>
        <v>3492</v>
      </c>
      <c r="J73" s="244">
        <v>3880</v>
      </c>
      <c r="K73" s="110">
        <f t="shared" si="32"/>
        <v>4268</v>
      </c>
      <c r="L73" s="110">
        <f t="shared" si="33"/>
        <v>4656</v>
      </c>
      <c r="M73" s="110">
        <f t="shared" si="34"/>
        <v>5044</v>
      </c>
      <c r="N73" s="108">
        <f t="shared" si="35"/>
        <v>5432</v>
      </c>
      <c r="O73" s="108">
        <f t="shared" si="36"/>
        <v>5820</v>
      </c>
      <c r="P73" s="175">
        <v>180</v>
      </c>
      <c r="Q73" s="148">
        <v>215</v>
      </c>
      <c r="R73" s="11"/>
    </row>
    <row r="74" spans="1:18" ht="15.75" x14ac:dyDescent="0.25">
      <c r="A74" s="555"/>
      <c r="B74" s="130" t="s">
        <v>157</v>
      </c>
      <c r="C74" s="110">
        <f t="shared" si="12"/>
        <v>1164</v>
      </c>
      <c r="D74" s="110">
        <f t="shared" si="1"/>
        <v>1552</v>
      </c>
      <c r="E74" s="110">
        <f t="shared" si="2"/>
        <v>1940</v>
      </c>
      <c r="F74" s="110">
        <f t="shared" si="3"/>
        <v>2328</v>
      </c>
      <c r="G74" s="110">
        <f t="shared" si="4"/>
        <v>2716</v>
      </c>
      <c r="H74" s="110">
        <f t="shared" si="5"/>
        <v>3104</v>
      </c>
      <c r="I74" s="110">
        <f t="shared" si="6"/>
        <v>3492</v>
      </c>
      <c r="J74" s="244">
        <v>3880</v>
      </c>
      <c r="K74" s="110">
        <f t="shared" si="7"/>
        <v>4268</v>
      </c>
      <c r="L74" s="110">
        <f t="shared" si="8"/>
        <v>4656</v>
      </c>
      <c r="M74" s="110">
        <f t="shared" si="9"/>
        <v>5044</v>
      </c>
      <c r="N74" s="108">
        <f t="shared" si="10"/>
        <v>5432</v>
      </c>
      <c r="O74" s="108">
        <f t="shared" si="11"/>
        <v>5820</v>
      </c>
      <c r="P74" s="175">
        <v>180</v>
      </c>
      <c r="Q74" s="129">
        <v>180</v>
      </c>
      <c r="R74" s="11"/>
    </row>
    <row r="75" spans="1:18" ht="15.75" x14ac:dyDescent="0.25">
      <c r="A75" s="555"/>
      <c r="B75" s="130" t="s">
        <v>313</v>
      </c>
      <c r="C75" s="110">
        <f t="shared" si="12"/>
        <v>1164</v>
      </c>
      <c r="D75" s="110">
        <f t="shared" si="1"/>
        <v>1552</v>
      </c>
      <c r="E75" s="110">
        <f t="shared" si="2"/>
        <v>1940</v>
      </c>
      <c r="F75" s="110">
        <f t="shared" si="3"/>
        <v>2328</v>
      </c>
      <c r="G75" s="110">
        <f t="shared" si="4"/>
        <v>2716</v>
      </c>
      <c r="H75" s="110">
        <f t="shared" si="5"/>
        <v>3104</v>
      </c>
      <c r="I75" s="110">
        <f t="shared" si="6"/>
        <v>3492</v>
      </c>
      <c r="J75" s="244">
        <v>3880</v>
      </c>
      <c r="K75" s="110">
        <f t="shared" si="7"/>
        <v>4268</v>
      </c>
      <c r="L75" s="110">
        <f t="shared" si="8"/>
        <v>4656</v>
      </c>
      <c r="M75" s="110">
        <f t="shared" si="9"/>
        <v>5044</v>
      </c>
      <c r="N75" s="108">
        <f t="shared" si="10"/>
        <v>5432</v>
      </c>
      <c r="O75" s="108">
        <f t="shared" si="11"/>
        <v>5820</v>
      </c>
      <c r="P75" s="176">
        <v>180</v>
      </c>
      <c r="Q75" s="131">
        <v>220</v>
      </c>
      <c r="R75" s="11"/>
    </row>
    <row r="76" spans="1:18" ht="15.75" x14ac:dyDescent="0.25">
      <c r="A76" s="555"/>
      <c r="B76" s="124" t="s">
        <v>158</v>
      </c>
      <c r="C76" s="110">
        <f t="shared" si="12"/>
        <v>1164</v>
      </c>
      <c r="D76" s="110">
        <f t="shared" si="1"/>
        <v>1552</v>
      </c>
      <c r="E76" s="110">
        <f t="shared" si="2"/>
        <v>1940</v>
      </c>
      <c r="F76" s="110">
        <f t="shared" si="3"/>
        <v>2328</v>
      </c>
      <c r="G76" s="110">
        <f t="shared" si="4"/>
        <v>2716</v>
      </c>
      <c r="H76" s="110">
        <f t="shared" si="5"/>
        <v>3104</v>
      </c>
      <c r="I76" s="110">
        <f t="shared" si="6"/>
        <v>3492</v>
      </c>
      <c r="J76" s="244">
        <v>3880</v>
      </c>
      <c r="K76" s="110">
        <f t="shared" si="7"/>
        <v>4268</v>
      </c>
      <c r="L76" s="110">
        <f t="shared" si="8"/>
        <v>4656</v>
      </c>
      <c r="M76" s="110">
        <f t="shared" si="9"/>
        <v>5044</v>
      </c>
      <c r="N76" s="108">
        <f t="shared" si="10"/>
        <v>5432</v>
      </c>
      <c r="O76" s="108">
        <f t="shared" si="11"/>
        <v>5820</v>
      </c>
      <c r="P76" s="175">
        <v>180</v>
      </c>
      <c r="Q76" s="129">
        <v>180</v>
      </c>
    </row>
    <row r="77" spans="1:18" x14ac:dyDescent="0.25">
      <c r="A77" s="563"/>
      <c r="B77" s="538" t="s">
        <v>332</v>
      </c>
      <c r="C77" s="110">
        <f t="shared" si="12"/>
        <v>1164</v>
      </c>
      <c r="D77" s="110">
        <f t="shared" si="1"/>
        <v>1552</v>
      </c>
      <c r="E77" s="110">
        <f t="shared" si="2"/>
        <v>1940</v>
      </c>
      <c r="F77" s="110">
        <f t="shared" si="3"/>
        <v>2328</v>
      </c>
      <c r="G77" s="110">
        <f t="shared" si="4"/>
        <v>2716</v>
      </c>
      <c r="H77" s="110">
        <f t="shared" si="5"/>
        <v>3104</v>
      </c>
      <c r="I77" s="110">
        <f t="shared" si="6"/>
        <v>3492</v>
      </c>
      <c r="J77" s="244">
        <v>3880</v>
      </c>
      <c r="K77" s="110">
        <f t="shared" si="7"/>
        <v>4268</v>
      </c>
      <c r="L77" s="110">
        <f t="shared" si="8"/>
        <v>4656</v>
      </c>
      <c r="M77" s="110">
        <f t="shared" si="9"/>
        <v>5044</v>
      </c>
      <c r="N77" s="108">
        <f t="shared" si="10"/>
        <v>5432</v>
      </c>
      <c r="O77" s="108">
        <f t="shared" si="11"/>
        <v>5820</v>
      </c>
      <c r="P77" s="555">
        <v>150</v>
      </c>
      <c r="Q77" s="583">
        <v>185</v>
      </c>
    </row>
    <row r="78" spans="1:18" x14ac:dyDescent="0.25">
      <c r="A78" s="563"/>
      <c r="B78" s="539"/>
      <c r="C78" s="110">
        <f t="shared" si="12"/>
        <v>1164</v>
      </c>
      <c r="D78" s="110">
        <f t="shared" si="1"/>
        <v>1552</v>
      </c>
      <c r="E78" s="110">
        <f t="shared" si="2"/>
        <v>1940</v>
      </c>
      <c r="F78" s="110">
        <f t="shared" si="3"/>
        <v>2328</v>
      </c>
      <c r="G78" s="110">
        <f t="shared" si="4"/>
        <v>2716</v>
      </c>
      <c r="H78" s="110">
        <f t="shared" si="5"/>
        <v>3104</v>
      </c>
      <c r="I78" s="110">
        <f t="shared" si="6"/>
        <v>3492</v>
      </c>
      <c r="J78" s="244">
        <v>3880</v>
      </c>
      <c r="K78" s="110">
        <f t="shared" si="7"/>
        <v>4268</v>
      </c>
      <c r="L78" s="110">
        <f t="shared" si="8"/>
        <v>4656</v>
      </c>
      <c r="M78" s="110">
        <f t="shared" si="9"/>
        <v>5044</v>
      </c>
      <c r="N78" s="108">
        <f t="shared" si="10"/>
        <v>5432</v>
      </c>
      <c r="O78" s="108">
        <f t="shared" si="11"/>
        <v>5820</v>
      </c>
      <c r="P78" s="555">
        <v>150</v>
      </c>
      <c r="Q78" s="583">
        <v>150</v>
      </c>
    </row>
    <row r="79" spans="1:18" ht="15.75" x14ac:dyDescent="0.25">
      <c r="A79" s="555"/>
      <c r="B79" s="125" t="s">
        <v>159</v>
      </c>
      <c r="C79" s="110">
        <f t="shared" si="12"/>
        <v>1164</v>
      </c>
      <c r="D79" s="110">
        <f t="shared" si="1"/>
        <v>1552</v>
      </c>
      <c r="E79" s="110">
        <f t="shared" si="2"/>
        <v>1940</v>
      </c>
      <c r="F79" s="110">
        <f t="shared" si="3"/>
        <v>2328</v>
      </c>
      <c r="G79" s="110">
        <f t="shared" si="4"/>
        <v>2716</v>
      </c>
      <c r="H79" s="110">
        <f t="shared" si="5"/>
        <v>3104</v>
      </c>
      <c r="I79" s="110">
        <f t="shared" si="6"/>
        <v>3492</v>
      </c>
      <c r="J79" s="244">
        <v>3880</v>
      </c>
      <c r="K79" s="110">
        <f t="shared" si="7"/>
        <v>4268</v>
      </c>
      <c r="L79" s="110">
        <f t="shared" si="8"/>
        <v>4656</v>
      </c>
      <c r="M79" s="110">
        <f t="shared" si="9"/>
        <v>5044</v>
      </c>
      <c r="N79" s="108">
        <f t="shared" si="10"/>
        <v>5432</v>
      </c>
      <c r="O79" s="108">
        <f t="shared" si="11"/>
        <v>5820</v>
      </c>
      <c r="P79" s="175">
        <v>180</v>
      </c>
      <c r="Q79" s="129">
        <v>180</v>
      </c>
    </row>
    <row r="80" spans="1:18" ht="16.5" thickBot="1" x14ac:dyDescent="0.3">
      <c r="A80" s="556"/>
      <c r="B80" s="137" t="s">
        <v>316</v>
      </c>
      <c r="C80" s="117">
        <f t="shared" si="12"/>
        <v>1164</v>
      </c>
      <c r="D80" s="117">
        <f t="shared" si="1"/>
        <v>1552</v>
      </c>
      <c r="E80" s="117">
        <f t="shared" si="2"/>
        <v>1940</v>
      </c>
      <c r="F80" s="117">
        <f t="shared" si="3"/>
        <v>2328</v>
      </c>
      <c r="G80" s="117">
        <f t="shared" si="4"/>
        <v>2716</v>
      </c>
      <c r="H80" s="117">
        <f t="shared" si="5"/>
        <v>3104</v>
      </c>
      <c r="I80" s="117">
        <f t="shared" si="6"/>
        <v>3492</v>
      </c>
      <c r="J80" s="244">
        <v>3880</v>
      </c>
      <c r="K80" s="117">
        <f t="shared" si="7"/>
        <v>4268</v>
      </c>
      <c r="L80" s="117">
        <f t="shared" si="8"/>
        <v>4656</v>
      </c>
      <c r="M80" s="117">
        <f t="shared" si="9"/>
        <v>5044</v>
      </c>
      <c r="N80" s="123">
        <f t="shared" si="10"/>
        <v>5432</v>
      </c>
      <c r="O80" s="123">
        <f t="shared" si="11"/>
        <v>5820</v>
      </c>
      <c r="P80" s="181">
        <v>150</v>
      </c>
      <c r="Q80" s="157">
        <v>150</v>
      </c>
    </row>
    <row r="81" spans="1:17" ht="15.75" x14ac:dyDescent="0.25">
      <c r="A81" s="561">
        <v>5</v>
      </c>
      <c r="B81" s="136" t="s">
        <v>160</v>
      </c>
      <c r="C81" s="120">
        <f t="shared" si="12"/>
        <v>1414.5</v>
      </c>
      <c r="D81" s="120">
        <f t="shared" si="1"/>
        <v>1886</v>
      </c>
      <c r="E81" s="120">
        <f t="shared" si="2"/>
        <v>2357.5</v>
      </c>
      <c r="F81" s="120">
        <f t="shared" si="3"/>
        <v>2829</v>
      </c>
      <c r="G81" s="120">
        <f t="shared" si="4"/>
        <v>3300.5</v>
      </c>
      <c r="H81" s="120">
        <f t="shared" si="5"/>
        <v>3772</v>
      </c>
      <c r="I81" s="120">
        <f t="shared" si="6"/>
        <v>4243.5</v>
      </c>
      <c r="J81" s="120">
        <v>4715</v>
      </c>
      <c r="K81" s="120">
        <f t="shared" si="7"/>
        <v>5186.5</v>
      </c>
      <c r="L81" s="120">
        <f t="shared" si="8"/>
        <v>5658</v>
      </c>
      <c r="M81" s="120">
        <f t="shared" si="9"/>
        <v>6129.5</v>
      </c>
      <c r="N81" s="121">
        <f t="shared" si="10"/>
        <v>6601</v>
      </c>
      <c r="O81" s="121">
        <f t="shared" si="11"/>
        <v>7072.5</v>
      </c>
      <c r="P81" s="174">
        <v>180</v>
      </c>
      <c r="Q81" s="147">
        <v>180</v>
      </c>
    </row>
    <row r="82" spans="1:17" ht="15.75" x14ac:dyDescent="0.25">
      <c r="A82" s="562"/>
      <c r="B82" s="130" t="s">
        <v>161</v>
      </c>
      <c r="C82" s="110">
        <f t="shared" si="12"/>
        <v>1414.5</v>
      </c>
      <c r="D82" s="110">
        <f t="shared" si="1"/>
        <v>1886</v>
      </c>
      <c r="E82" s="110">
        <f t="shared" si="2"/>
        <v>2357.5</v>
      </c>
      <c r="F82" s="110">
        <f t="shared" si="3"/>
        <v>2829</v>
      </c>
      <c r="G82" s="110">
        <f t="shared" si="4"/>
        <v>3300.5</v>
      </c>
      <c r="H82" s="110">
        <f t="shared" si="5"/>
        <v>3772</v>
      </c>
      <c r="I82" s="110">
        <f t="shared" si="6"/>
        <v>4243.5</v>
      </c>
      <c r="J82" s="110">
        <v>4715</v>
      </c>
      <c r="K82" s="110">
        <f t="shared" si="7"/>
        <v>5186.5</v>
      </c>
      <c r="L82" s="110">
        <f t="shared" si="8"/>
        <v>5658</v>
      </c>
      <c r="M82" s="110">
        <f t="shared" si="9"/>
        <v>6129.5</v>
      </c>
      <c r="N82" s="108">
        <f t="shared" si="10"/>
        <v>6601</v>
      </c>
      <c r="O82" s="108">
        <f t="shared" si="11"/>
        <v>7072.5</v>
      </c>
      <c r="P82" s="176">
        <v>180</v>
      </c>
      <c r="Q82" s="131">
        <v>220</v>
      </c>
    </row>
    <row r="83" spans="1:17" ht="31.5" x14ac:dyDescent="0.25">
      <c r="A83" s="562"/>
      <c r="B83" s="130" t="s">
        <v>162</v>
      </c>
      <c r="C83" s="110">
        <f t="shared" si="12"/>
        <v>1118.3999999999999</v>
      </c>
      <c r="D83" s="110">
        <f t="shared" si="1"/>
        <v>1491.2</v>
      </c>
      <c r="E83" s="110">
        <f t="shared" si="2"/>
        <v>1864</v>
      </c>
      <c r="F83" s="110">
        <f t="shared" si="3"/>
        <v>2236.7999999999997</v>
      </c>
      <c r="G83" s="110">
        <f t="shared" si="4"/>
        <v>2609.6</v>
      </c>
      <c r="H83" s="110">
        <f t="shared" si="5"/>
        <v>2982.4</v>
      </c>
      <c r="I83" s="110">
        <f t="shared" si="6"/>
        <v>3355.2000000000003</v>
      </c>
      <c r="J83" s="110">
        <v>3728</v>
      </c>
      <c r="K83" s="110">
        <f t="shared" si="7"/>
        <v>4100.8</v>
      </c>
      <c r="L83" s="110">
        <f t="shared" si="8"/>
        <v>4473.5999999999995</v>
      </c>
      <c r="M83" s="110">
        <f t="shared" si="9"/>
        <v>4846.4000000000005</v>
      </c>
      <c r="N83" s="108">
        <f t="shared" si="10"/>
        <v>5219.2</v>
      </c>
      <c r="O83" s="108">
        <f t="shared" si="11"/>
        <v>5592</v>
      </c>
      <c r="P83" s="180" t="s">
        <v>298</v>
      </c>
      <c r="Q83" s="129">
        <v>180</v>
      </c>
    </row>
    <row r="84" spans="1:17" ht="15.75" x14ac:dyDescent="0.25">
      <c r="A84" s="555"/>
      <c r="B84" s="130" t="s">
        <v>163</v>
      </c>
      <c r="C84" s="110">
        <f t="shared" si="12"/>
        <v>1390.8</v>
      </c>
      <c r="D84" s="110">
        <f t="shared" si="1"/>
        <v>1854.4</v>
      </c>
      <c r="E84" s="110">
        <f t="shared" si="2"/>
        <v>2318</v>
      </c>
      <c r="F84" s="110">
        <f t="shared" si="3"/>
        <v>2781.6</v>
      </c>
      <c r="G84" s="110">
        <f t="shared" si="4"/>
        <v>3245.2</v>
      </c>
      <c r="H84" s="110">
        <f t="shared" si="5"/>
        <v>3708.8</v>
      </c>
      <c r="I84" s="110">
        <f t="shared" si="6"/>
        <v>4172.4000000000005</v>
      </c>
      <c r="J84" s="110">
        <v>4636</v>
      </c>
      <c r="K84" s="110">
        <f t="shared" si="7"/>
        <v>5099.6000000000004</v>
      </c>
      <c r="L84" s="110">
        <f t="shared" si="8"/>
        <v>5563.2</v>
      </c>
      <c r="M84" s="110">
        <f t="shared" si="9"/>
        <v>6026.8</v>
      </c>
      <c r="N84" s="108">
        <f t="shared" si="10"/>
        <v>6490.4</v>
      </c>
      <c r="O84" s="108">
        <f t="shared" si="11"/>
        <v>6954</v>
      </c>
      <c r="P84" s="175">
        <v>175</v>
      </c>
      <c r="Q84" s="129">
        <v>180</v>
      </c>
    </row>
    <row r="85" spans="1:17" ht="15.75" x14ac:dyDescent="0.25">
      <c r="A85" s="555"/>
      <c r="B85" s="130" t="s">
        <v>164</v>
      </c>
      <c r="C85" s="110">
        <f t="shared" si="12"/>
        <v>1390.8</v>
      </c>
      <c r="D85" s="110">
        <f t="shared" si="1"/>
        <v>1854.4</v>
      </c>
      <c r="E85" s="110">
        <f t="shared" si="2"/>
        <v>2318</v>
      </c>
      <c r="F85" s="110">
        <f t="shared" si="3"/>
        <v>2781.6</v>
      </c>
      <c r="G85" s="110">
        <f t="shared" si="4"/>
        <v>3245.2</v>
      </c>
      <c r="H85" s="110">
        <f t="shared" si="5"/>
        <v>3708.8</v>
      </c>
      <c r="I85" s="110">
        <f t="shared" si="6"/>
        <v>4172.4000000000005</v>
      </c>
      <c r="J85" s="244">
        <v>4636</v>
      </c>
      <c r="K85" s="110">
        <f t="shared" si="7"/>
        <v>5099.6000000000004</v>
      </c>
      <c r="L85" s="110">
        <f t="shared" si="8"/>
        <v>5563.2</v>
      </c>
      <c r="M85" s="110">
        <f t="shared" si="9"/>
        <v>6026.8</v>
      </c>
      <c r="N85" s="108">
        <f t="shared" si="10"/>
        <v>6490.4</v>
      </c>
      <c r="O85" s="108">
        <f t="shared" si="11"/>
        <v>6954</v>
      </c>
      <c r="P85" s="175">
        <v>180</v>
      </c>
      <c r="Q85" s="129">
        <v>180</v>
      </c>
    </row>
    <row r="86" spans="1:17" ht="15.75" x14ac:dyDescent="0.25">
      <c r="A86" s="555"/>
      <c r="B86" s="130" t="s">
        <v>165</v>
      </c>
      <c r="C86" s="110">
        <f t="shared" si="12"/>
        <v>1390.8</v>
      </c>
      <c r="D86" s="110">
        <f t="shared" si="1"/>
        <v>1854.4</v>
      </c>
      <c r="E86" s="110">
        <f t="shared" si="2"/>
        <v>2318</v>
      </c>
      <c r="F86" s="110">
        <f t="shared" si="3"/>
        <v>2781.6</v>
      </c>
      <c r="G86" s="110">
        <f t="shared" si="4"/>
        <v>3245.2</v>
      </c>
      <c r="H86" s="110">
        <f t="shared" si="5"/>
        <v>3708.8</v>
      </c>
      <c r="I86" s="110">
        <f t="shared" si="6"/>
        <v>4172.4000000000005</v>
      </c>
      <c r="J86" s="244">
        <v>4636</v>
      </c>
      <c r="K86" s="110">
        <f t="shared" si="7"/>
        <v>5099.6000000000004</v>
      </c>
      <c r="L86" s="67">
        <f t="shared" si="8"/>
        <v>5563.2</v>
      </c>
      <c r="M86" s="67">
        <f t="shared" si="9"/>
        <v>6026.8</v>
      </c>
      <c r="N86" s="71">
        <f t="shared" si="10"/>
        <v>6490.4</v>
      </c>
      <c r="O86" s="71">
        <f t="shared" si="11"/>
        <v>6954</v>
      </c>
      <c r="P86" s="176">
        <v>105</v>
      </c>
      <c r="Q86" s="131">
        <v>105</v>
      </c>
    </row>
    <row r="87" spans="1:17" ht="15.75" x14ac:dyDescent="0.25">
      <c r="A87" s="555"/>
      <c r="B87" s="130" t="s">
        <v>329</v>
      </c>
      <c r="C87" s="110">
        <f t="shared" si="12"/>
        <v>1390.8</v>
      </c>
      <c r="D87" s="110">
        <f t="shared" si="1"/>
        <v>1854.4</v>
      </c>
      <c r="E87" s="110">
        <f t="shared" si="2"/>
        <v>2318</v>
      </c>
      <c r="F87" s="110">
        <f t="shared" si="3"/>
        <v>2781.6</v>
      </c>
      <c r="G87" s="110">
        <f t="shared" si="4"/>
        <v>3245.2</v>
      </c>
      <c r="H87" s="110">
        <f t="shared" si="5"/>
        <v>3708.8</v>
      </c>
      <c r="I87" s="110">
        <f t="shared" si="6"/>
        <v>4172.4000000000005</v>
      </c>
      <c r="J87" s="244">
        <v>4636</v>
      </c>
      <c r="K87" s="108"/>
      <c r="L87" s="109"/>
      <c r="M87" s="109"/>
      <c r="N87" s="109"/>
      <c r="O87" s="109"/>
      <c r="P87" s="176">
        <v>120</v>
      </c>
      <c r="Q87" s="131">
        <v>120</v>
      </c>
    </row>
    <row r="88" spans="1:17" ht="15.75" x14ac:dyDescent="0.25">
      <c r="A88" s="555"/>
      <c r="B88" s="130" t="s">
        <v>166</v>
      </c>
      <c r="C88" s="110">
        <f t="shared" si="12"/>
        <v>1390.8</v>
      </c>
      <c r="D88" s="110">
        <f t="shared" si="1"/>
        <v>1854.4</v>
      </c>
      <c r="E88" s="110">
        <f t="shared" si="2"/>
        <v>2318</v>
      </c>
      <c r="F88" s="110">
        <f t="shared" si="3"/>
        <v>2781.6</v>
      </c>
      <c r="G88" s="110">
        <f t="shared" si="4"/>
        <v>3245.2</v>
      </c>
      <c r="H88" s="110">
        <f>J88*0.8</f>
        <v>3708.8</v>
      </c>
      <c r="I88" s="110">
        <f t="shared" si="6"/>
        <v>4172.4000000000005</v>
      </c>
      <c r="J88" s="244">
        <v>4636</v>
      </c>
      <c r="K88" s="110">
        <f t="shared" si="7"/>
        <v>5099.6000000000004</v>
      </c>
      <c r="L88" s="68">
        <f t="shared" si="8"/>
        <v>5563.2</v>
      </c>
      <c r="M88" s="68">
        <f t="shared" si="9"/>
        <v>6026.8</v>
      </c>
      <c r="N88" s="72">
        <f t="shared" si="10"/>
        <v>6490.4</v>
      </c>
      <c r="O88" s="72">
        <f t="shared" si="11"/>
        <v>6954</v>
      </c>
      <c r="P88" s="175">
        <v>175</v>
      </c>
      <c r="Q88" s="158" t="s">
        <v>328</v>
      </c>
    </row>
    <row r="89" spans="1:17" ht="15.75" x14ac:dyDescent="0.25">
      <c r="A89" s="555"/>
      <c r="B89" s="130" t="s">
        <v>167</v>
      </c>
      <c r="C89" s="110">
        <f t="shared" si="12"/>
        <v>1390.8</v>
      </c>
      <c r="D89" s="110">
        <f t="shared" si="1"/>
        <v>1854.4</v>
      </c>
      <c r="E89" s="110">
        <f t="shared" si="2"/>
        <v>2318</v>
      </c>
      <c r="F89" s="110">
        <f t="shared" si="3"/>
        <v>2781.6</v>
      </c>
      <c r="G89" s="110">
        <f t="shared" si="4"/>
        <v>3245.2</v>
      </c>
      <c r="H89" s="110">
        <f t="shared" si="5"/>
        <v>3708.8</v>
      </c>
      <c r="I89" s="110">
        <f t="shared" si="6"/>
        <v>4172.4000000000005</v>
      </c>
      <c r="J89" s="244">
        <v>4636</v>
      </c>
      <c r="K89" s="110">
        <f t="shared" si="7"/>
        <v>5099.6000000000004</v>
      </c>
      <c r="L89" s="110">
        <f t="shared" si="8"/>
        <v>5563.2</v>
      </c>
      <c r="M89" s="110">
        <f t="shared" si="9"/>
        <v>6026.8</v>
      </c>
      <c r="N89" s="108">
        <f t="shared" si="10"/>
        <v>6490.4</v>
      </c>
      <c r="O89" s="108">
        <f t="shared" si="11"/>
        <v>6954</v>
      </c>
      <c r="P89" s="176">
        <v>150</v>
      </c>
      <c r="Q89" s="131">
        <v>150</v>
      </c>
    </row>
    <row r="90" spans="1:17" ht="15.75" x14ac:dyDescent="0.25">
      <c r="A90" s="555"/>
      <c r="B90" s="130" t="s">
        <v>317</v>
      </c>
      <c r="C90" s="110">
        <f t="shared" si="12"/>
        <v>1390.8</v>
      </c>
      <c r="D90" s="110">
        <f t="shared" si="1"/>
        <v>1854.4</v>
      </c>
      <c r="E90" s="110">
        <f t="shared" si="2"/>
        <v>2318</v>
      </c>
      <c r="F90" s="110">
        <f t="shared" si="3"/>
        <v>2781.6</v>
      </c>
      <c r="G90" s="110">
        <f t="shared" si="4"/>
        <v>3245.2</v>
      </c>
      <c r="H90" s="110">
        <f t="shared" si="5"/>
        <v>3708.8</v>
      </c>
      <c r="I90" s="110">
        <f t="shared" si="6"/>
        <v>4172.4000000000005</v>
      </c>
      <c r="J90" s="244">
        <v>4636</v>
      </c>
      <c r="K90" s="110">
        <f t="shared" si="7"/>
        <v>5099.6000000000004</v>
      </c>
      <c r="L90" s="110">
        <f t="shared" si="8"/>
        <v>5563.2</v>
      </c>
      <c r="M90" s="110">
        <f t="shared" si="9"/>
        <v>6026.8</v>
      </c>
      <c r="N90" s="108">
        <f t="shared" si="10"/>
        <v>6490.4</v>
      </c>
      <c r="O90" s="108">
        <f t="shared" si="11"/>
        <v>6954</v>
      </c>
      <c r="P90" s="176">
        <v>150</v>
      </c>
      <c r="Q90" s="131">
        <v>150</v>
      </c>
    </row>
    <row r="91" spans="1:17" ht="31.5" x14ac:dyDescent="0.25">
      <c r="A91" s="555"/>
      <c r="B91" s="130" t="s">
        <v>318</v>
      </c>
      <c r="C91" s="110">
        <f t="shared" si="12"/>
        <v>1118.3999999999999</v>
      </c>
      <c r="D91" s="110">
        <f t="shared" si="1"/>
        <v>1491.2</v>
      </c>
      <c r="E91" s="110">
        <f t="shared" si="2"/>
        <v>1864</v>
      </c>
      <c r="F91" s="110">
        <f t="shared" si="3"/>
        <v>2236.7999999999997</v>
      </c>
      <c r="G91" s="110">
        <f t="shared" si="4"/>
        <v>2609.6</v>
      </c>
      <c r="H91" s="110">
        <f t="shared" si="5"/>
        <v>2982.4</v>
      </c>
      <c r="I91" s="110">
        <f t="shared" si="6"/>
        <v>3355.2000000000003</v>
      </c>
      <c r="J91" s="110">
        <v>3728</v>
      </c>
      <c r="K91" s="110">
        <f t="shared" si="7"/>
        <v>4100.8</v>
      </c>
      <c r="L91" s="110">
        <f t="shared" si="8"/>
        <v>4473.5999999999995</v>
      </c>
      <c r="M91" s="110">
        <f t="shared" si="9"/>
        <v>4846.4000000000005</v>
      </c>
      <c r="N91" s="108">
        <f t="shared" si="10"/>
        <v>5219.2</v>
      </c>
      <c r="O91" s="108">
        <f t="shared" si="11"/>
        <v>5592</v>
      </c>
      <c r="P91" s="180" t="s">
        <v>298</v>
      </c>
      <c r="Q91" s="129">
        <v>150</v>
      </c>
    </row>
    <row r="92" spans="1:17" ht="31.5" x14ac:dyDescent="0.25">
      <c r="A92" s="555"/>
      <c r="B92" s="130" t="s">
        <v>319</v>
      </c>
      <c r="C92" s="110">
        <f t="shared" si="12"/>
        <v>1118.3999999999999</v>
      </c>
      <c r="D92" s="110">
        <f t="shared" si="1"/>
        <v>1491.2</v>
      </c>
      <c r="E92" s="110">
        <f t="shared" si="2"/>
        <v>1864</v>
      </c>
      <c r="F92" s="110">
        <f t="shared" si="3"/>
        <v>2236.7999999999997</v>
      </c>
      <c r="G92" s="110">
        <f t="shared" si="4"/>
        <v>2609.6</v>
      </c>
      <c r="H92" s="110">
        <f t="shared" si="5"/>
        <v>2982.4</v>
      </c>
      <c r="I92" s="110">
        <f t="shared" si="6"/>
        <v>3355.2000000000003</v>
      </c>
      <c r="J92" s="110">
        <v>3728</v>
      </c>
      <c r="K92" s="110">
        <f t="shared" si="7"/>
        <v>4100.8</v>
      </c>
      <c r="L92" s="110">
        <f t="shared" si="8"/>
        <v>4473.5999999999995</v>
      </c>
      <c r="M92" s="110">
        <f t="shared" si="9"/>
        <v>4846.4000000000005</v>
      </c>
      <c r="N92" s="108">
        <f t="shared" si="10"/>
        <v>5219.2</v>
      </c>
      <c r="O92" s="108">
        <f t="shared" si="11"/>
        <v>5592</v>
      </c>
      <c r="P92" s="180" t="s">
        <v>298</v>
      </c>
      <c r="Q92" s="129">
        <v>180</v>
      </c>
    </row>
    <row r="93" spans="1:17" ht="15.75" x14ac:dyDescent="0.25">
      <c r="A93" s="555"/>
      <c r="B93" s="130" t="s">
        <v>168</v>
      </c>
      <c r="C93" s="110">
        <f t="shared" si="12"/>
        <v>1390.8</v>
      </c>
      <c r="D93" s="110">
        <f t="shared" si="1"/>
        <v>1854.4</v>
      </c>
      <c r="E93" s="110">
        <f t="shared" si="2"/>
        <v>2318</v>
      </c>
      <c r="F93" s="110">
        <f t="shared" si="3"/>
        <v>2781.6</v>
      </c>
      <c r="G93" s="110">
        <f t="shared" si="4"/>
        <v>3245.2</v>
      </c>
      <c r="H93" s="110">
        <f t="shared" si="5"/>
        <v>3708.8</v>
      </c>
      <c r="I93" s="110">
        <f t="shared" si="6"/>
        <v>4172.4000000000005</v>
      </c>
      <c r="J93" s="110">
        <v>4636</v>
      </c>
      <c r="K93" s="110">
        <f t="shared" si="7"/>
        <v>5099.6000000000004</v>
      </c>
      <c r="L93" s="110">
        <f t="shared" si="8"/>
        <v>5563.2</v>
      </c>
      <c r="M93" s="110">
        <f t="shared" si="9"/>
        <v>6026.8</v>
      </c>
      <c r="N93" s="108">
        <f t="shared" si="10"/>
        <v>6490.4</v>
      </c>
      <c r="O93" s="108">
        <f t="shared" si="11"/>
        <v>6954</v>
      </c>
      <c r="P93" s="175">
        <v>180</v>
      </c>
      <c r="Q93" s="129">
        <v>180</v>
      </c>
    </row>
    <row r="94" spans="1:17" ht="15.75" x14ac:dyDescent="0.25">
      <c r="A94" s="555"/>
      <c r="B94" s="130" t="s">
        <v>330</v>
      </c>
      <c r="C94" s="110">
        <f t="shared" si="12"/>
        <v>1390.8</v>
      </c>
      <c r="D94" s="110">
        <f t="shared" ref="D94:D104" si="37">J94*0.4</f>
        <v>1854.4</v>
      </c>
      <c r="E94" s="110">
        <f t="shared" ref="E94:E104" si="38">J94*0.5</f>
        <v>2318</v>
      </c>
      <c r="F94" s="110">
        <f t="shared" ref="F94:F104" si="39">J94*0.6</f>
        <v>2781.6</v>
      </c>
      <c r="G94" s="110">
        <f t="shared" ref="G94:G104" si="40">J94*0.7</f>
        <v>3245.2</v>
      </c>
      <c r="H94" s="110">
        <f t="shared" ref="H94:H104" si="41">J94*0.8</f>
        <v>3708.8</v>
      </c>
      <c r="I94" s="110">
        <f t="shared" ref="I94:I103" si="42">J94*0.9</f>
        <v>4172.4000000000005</v>
      </c>
      <c r="J94" s="110">
        <v>4636</v>
      </c>
      <c r="K94" s="110">
        <f t="shared" ref="K94:K104" si="43">J94*1.1</f>
        <v>5099.6000000000004</v>
      </c>
      <c r="L94" s="110">
        <f t="shared" ref="L94:L104" si="44">J94*1.2</f>
        <v>5563.2</v>
      </c>
      <c r="M94" s="110">
        <f t="shared" ref="M94:M104" si="45">J94*1.3</f>
        <v>6026.8</v>
      </c>
      <c r="N94" s="108">
        <f t="shared" ref="N94:N104" si="46">J94*1.4</f>
        <v>6490.4</v>
      </c>
      <c r="O94" s="108">
        <f t="shared" ref="O94:O104" si="47">J94*1.5</f>
        <v>6954</v>
      </c>
      <c r="P94" s="175">
        <v>150</v>
      </c>
      <c r="Q94" s="129">
        <v>150</v>
      </c>
    </row>
    <row r="95" spans="1:17" ht="31.5" x14ac:dyDescent="0.25">
      <c r="A95" s="555"/>
      <c r="B95" s="130" t="s">
        <v>320</v>
      </c>
      <c r="C95" s="110">
        <f t="shared" si="12"/>
        <v>1118.3999999999999</v>
      </c>
      <c r="D95" s="110">
        <f t="shared" si="37"/>
        <v>1491.2</v>
      </c>
      <c r="E95" s="110">
        <f t="shared" si="38"/>
        <v>1864</v>
      </c>
      <c r="F95" s="110">
        <f t="shared" si="39"/>
        <v>2236.7999999999997</v>
      </c>
      <c r="G95" s="110">
        <f t="shared" si="40"/>
        <v>2609.6</v>
      </c>
      <c r="H95" s="110">
        <f t="shared" si="41"/>
        <v>2982.4</v>
      </c>
      <c r="I95" s="110">
        <f t="shared" si="42"/>
        <v>3355.2000000000003</v>
      </c>
      <c r="J95" s="110">
        <v>3728</v>
      </c>
      <c r="K95" s="110">
        <f t="shared" si="43"/>
        <v>4100.8</v>
      </c>
      <c r="L95" s="67">
        <f t="shared" si="44"/>
        <v>4473.5999999999995</v>
      </c>
      <c r="M95" s="67">
        <f t="shared" si="45"/>
        <v>4846.4000000000005</v>
      </c>
      <c r="N95" s="71">
        <f t="shared" si="46"/>
        <v>5219.2</v>
      </c>
      <c r="O95" s="71">
        <f t="shared" si="47"/>
        <v>5592</v>
      </c>
      <c r="P95" s="176" t="s">
        <v>298</v>
      </c>
      <c r="Q95" s="131">
        <v>100</v>
      </c>
    </row>
    <row r="96" spans="1:17" ht="16.5" thickBot="1" x14ac:dyDescent="0.3">
      <c r="A96" s="556"/>
      <c r="B96" s="137" t="s">
        <v>321</v>
      </c>
      <c r="C96" s="117">
        <f t="shared" si="12"/>
        <v>1390.8</v>
      </c>
      <c r="D96" s="117">
        <f t="shared" si="37"/>
        <v>1854.4</v>
      </c>
      <c r="E96" s="117">
        <f t="shared" si="38"/>
        <v>2318</v>
      </c>
      <c r="F96" s="117">
        <f t="shared" si="39"/>
        <v>2781.6</v>
      </c>
      <c r="G96" s="117">
        <f t="shared" si="40"/>
        <v>3245.2</v>
      </c>
      <c r="H96" s="117">
        <f t="shared" si="41"/>
        <v>3708.8</v>
      </c>
      <c r="I96" s="117">
        <f t="shared" si="42"/>
        <v>4172.4000000000005</v>
      </c>
      <c r="J96" s="117">
        <v>4636</v>
      </c>
      <c r="K96" s="117">
        <f t="shared" si="43"/>
        <v>5099.6000000000004</v>
      </c>
      <c r="L96" s="117">
        <f t="shared" si="44"/>
        <v>5563.2</v>
      </c>
      <c r="M96" s="117">
        <f t="shared" si="45"/>
        <v>6026.8</v>
      </c>
      <c r="N96" s="123">
        <f t="shared" si="46"/>
        <v>6490.4</v>
      </c>
      <c r="O96" s="123">
        <f t="shared" si="47"/>
        <v>6954</v>
      </c>
      <c r="P96" s="181">
        <v>120</v>
      </c>
      <c r="Q96" s="157">
        <v>120</v>
      </c>
    </row>
    <row r="97" spans="1:17" ht="15.75" x14ac:dyDescent="0.25">
      <c r="A97" s="554">
        <v>6</v>
      </c>
      <c r="B97" s="159" t="s">
        <v>322</v>
      </c>
      <c r="C97" s="120">
        <f t="shared" si="12"/>
        <v>1592.3999999999999</v>
      </c>
      <c r="D97" s="120">
        <f t="shared" si="37"/>
        <v>2123.2000000000003</v>
      </c>
      <c r="E97" s="120">
        <f t="shared" si="38"/>
        <v>2654</v>
      </c>
      <c r="F97" s="120">
        <f t="shared" si="39"/>
        <v>3184.7999999999997</v>
      </c>
      <c r="G97" s="120">
        <f t="shared" si="40"/>
        <v>3715.6</v>
      </c>
      <c r="H97" s="120">
        <f t="shared" si="41"/>
        <v>4246.4000000000005</v>
      </c>
      <c r="I97" s="120">
        <f t="shared" si="42"/>
        <v>4777.2</v>
      </c>
      <c r="J97" s="120">
        <v>5308</v>
      </c>
      <c r="K97" s="120">
        <f t="shared" si="43"/>
        <v>5838.8</v>
      </c>
      <c r="L97" s="120">
        <f t="shared" si="44"/>
        <v>6369.5999999999995</v>
      </c>
      <c r="M97" s="120">
        <f t="shared" si="45"/>
        <v>6900.4000000000005</v>
      </c>
      <c r="N97" s="121">
        <f t="shared" si="46"/>
        <v>7431.2</v>
      </c>
      <c r="O97" s="121">
        <f t="shared" si="47"/>
        <v>7962</v>
      </c>
      <c r="P97" s="182">
        <v>190</v>
      </c>
      <c r="Q97" s="162">
        <v>190</v>
      </c>
    </row>
    <row r="98" spans="1:17" ht="15.75" x14ac:dyDescent="0.25">
      <c r="A98" s="555"/>
      <c r="B98" s="130" t="s">
        <v>169</v>
      </c>
      <c r="C98" s="110">
        <f t="shared" si="12"/>
        <v>1592.3999999999999</v>
      </c>
      <c r="D98" s="110">
        <f t="shared" si="37"/>
        <v>2123.2000000000003</v>
      </c>
      <c r="E98" s="110">
        <f t="shared" si="38"/>
        <v>2654</v>
      </c>
      <c r="F98" s="110">
        <f t="shared" si="39"/>
        <v>3184.7999999999997</v>
      </c>
      <c r="G98" s="110">
        <f t="shared" si="40"/>
        <v>3715.6</v>
      </c>
      <c r="H98" s="110">
        <f t="shared" si="41"/>
        <v>4246.4000000000005</v>
      </c>
      <c r="I98" s="110">
        <f t="shared" si="42"/>
        <v>4777.2</v>
      </c>
      <c r="J98" s="110">
        <v>5308</v>
      </c>
      <c r="K98" s="110">
        <f t="shared" si="43"/>
        <v>5838.8</v>
      </c>
      <c r="L98" s="110">
        <f t="shared" si="44"/>
        <v>6369.5999999999995</v>
      </c>
      <c r="M98" s="110">
        <f t="shared" si="45"/>
        <v>6900.4000000000005</v>
      </c>
      <c r="N98" s="108">
        <f t="shared" si="46"/>
        <v>7431.2</v>
      </c>
      <c r="O98" s="108">
        <f t="shared" si="47"/>
        <v>7962</v>
      </c>
      <c r="P98" s="176">
        <v>150</v>
      </c>
      <c r="Q98" s="131">
        <v>150</v>
      </c>
    </row>
    <row r="99" spans="1:17" ht="15.75" x14ac:dyDescent="0.25">
      <c r="A99" s="555"/>
      <c r="B99" s="130" t="s">
        <v>170</v>
      </c>
      <c r="C99" s="110">
        <f t="shared" si="12"/>
        <v>1592.3999999999999</v>
      </c>
      <c r="D99" s="110">
        <f t="shared" si="37"/>
        <v>2123.2000000000003</v>
      </c>
      <c r="E99" s="110">
        <f t="shared" si="38"/>
        <v>2654</v>
      </c>
      <c r="F99" s="110">
        <f t="shared" si="39"/>
        <v>3184.7999999999997</v>
      </c>
      <c r="G99" s="110">
        <f t="shared" si="40"/>
        <v>3715.6</v>
      </c>
      <c r="H99" s="110">
        <f t="shared" si="41"/>
        <v>4246.4000000000005</v>
      </c>
      <c r="I99" s="110">
        <f t="shared" si="42"/>
        <v>4777.2</v>
      </c>
      <c r="J99" s="244">
        <v>5308</v>
      </c>
      <c r="K99" s="110">
        <f t="shared" si="43"/>
        <v>5838.8</v>
      </c>
      <c r="L99" s="110">
        <f t="shared" si="44"/>
        <v>6369.5999999999995</v>
      </c>
      <c r="M99" s="110">
        <f t="shared" si="45"/>
        <v>6900.4000000000005</v>
      </c>
      <c r="N99" s="108">
        <f t="shared" si="46"/>
        <v>7431.2</v>
      </c>
      <c r="O99" s="108">
        <f t="shared" si="47"/>
        <v>7962</v>
      </c>
      <c r="P99" s="176">
        <v>150</v>
      </c>
      <c r="Q99" s="131">
        <v>150</v>
      </c>
    </row>
    <row r="100" spans="1:17" ht="15.75" x14ac:dyDescent="0.25">
      <c r="A100" s="555"/>
      <c r="B100" s="130" t="s">
        <v>323</v>
      </c>
      <c r="C100" s="110">
        <f t="shared" si="12"/>
        <v>1592.3999999999999</v>
      </c>
      <c r="D100" s="110">
        <f t="shared" si="37"/>
        <v>2123.2000000000003</v>
      </c>
      <c r="E100" s="110">
        <f t="shared" si="38"/>
        <v>2654</v>
      </c>
      <c r="F100" s="110">
        <f t="shared" si="39"/>
        <v>3184.7999999999997</v>
      </c>
      <c r="G100" s="110">
        <f t="shared" si="40"/>
        <v>3715.6</v>
      </c>
      <c r="H100" s="110">
        <f t="shared" si="41"/>
        <v>4246.4000000000005</v>
      </c>
      <c r="I100" s="110">
        <f t="shared" si="42"/>
        <v>4777.2</v>
      </c>
      <c r="J100" s="244">
        <v>5308</v>
      </c>
      <c r="K100" s="110">
        <f t="shared" si="43"/>
        <v>5838.8</v>
      </c>
      <c r="L100" s="110">
        <f t="shared" si="44"/>
        <v>6369.5999999999995</v>
      </c>
      <c r="M100" s="110">
        <f t="shared" si="45"/>
        <v>6900.4000000000005</v>
      </c>
      <c r="N100" s="108">
        <f t="shared" si="46"/>
        <v>7431.2</v>
      </c>
      <c r="O100" s="108">
        <f t="shared" si="47"/>
        <v>7962</v>
      </c>
      <c r="P100" s="176">
        <v>150</v>
      </c>
      <c r="Q100" s="131">
        <v>150</v>
      </c>
    </row>
    <row r="101" spans="1:17" ht="15.75" x14ac:dyDescent="0.25">
      <c r="A101" s="555"/>
      <c r="B101" s="163" t="s">
        <v>324</v>
      </c>
      <c r="C101" s="110">
        <f t="shared" si="12"/>
        <v>1592.3999999999999</v>
      </c>
      <c r="D101" s="110">
        <f t="shared" si="37"/>
        <v>2123.2000000000003</v>
      </c>
      <c r="E101" s="110">
        <f t="shared" si="38"/>
        <v>2654</v>
      </c>
      <c r="F101" s="110">
        <f t="shared" si="39"/>
        <v>3184.7999999999997</v>
      </c>
      <c r="G101" s="110">
        <f t="shared" si="40"/>
        <v>3715.6</v>
      </c>
      <c r="H101" s="110">
        <f t="shared" si="41"/>
        <v>4246.4000000000005</v>
      </c>
      <c r="I101" s="110">
        <f t="shared" si="42"/>
        <v>4777.2</v>
      </c>
      <c r="J101" s="244">
        <v>5308</v>
      </c>
      <c r="K101" s="110">
        <f t="shared" si="43"/>
        <v>5838.8</v>
      </c>
      <c r="L101" s="110">
        <f t="shared" si="44"/>
        <v>6369.5999999999995</v>
      </c>
      <c r="M101" s="110">
        <f t="shared" si="45"/>
        <v>6900.4000000000005</v>
      </c>
      <c r="N101" s="108">
        <f t="shared" si="46"/>
        <v>7431.2</v>
      </c>
      <c r="O101" s="108">
        <f t="shared" si="47"/>
        <v>7962</v>
      </c>
      <c r="P101" s="176">
        <v>200</v>
      </c>
      <c r="Q101" s="131">
        <v>200</v>
      </c>
    </row>
    <row r="102" spans="1:17" ht="15.75" x14ac:dyDescent="0.25">
      <c r="A102" s="555"/>
      <c r="B102" s="130" t="s">
        <v>171</v>
      </c>
      <c r="C102" s="110">
        <f t="shared" si="12"/>
        <v>1592.3999999999999</v>
      </c>
      <c r="D102" s="110">
        <f t="shared" si="37"/>
        <v>2123.2000000000003</v>
      </c>
      <c r="E102" s="110">
        <f t="shared" si="38"/>
        <v>2654</v>
      </c>
      <c r="F102" s="110">
        <f t="shared" si="39"/>
        <v>3184.7999999999997</v>
      </c>
      <c r="G102" s="110">
        <f t="shared" si="40"/>
        <v>3715.6</v>
      </c>
      <c r="H102" s="110">
        <f t="shared" si="41"/>
        <v>4246.4000000000005</v>
      </c>
      <c r="I102" s="110">
        <f t="shared" si="42"/>
        <v>4777.2</v>
      </c>
      <c r="J102" s="244">
        <v>5308</v>
      </c>
      <c r="K102" s="110">
        <f t="shared" si="43"/>
        <v>5838.8</v>
      </c>
      <c r="L102" s="110">
        <f t="shared" si="44"/>
        <v>6369.5999999999995</v>
      </c>
      <c r="M102" s="110">
        <f t="shared" si="45"/>
        <v>6900.4000000000005</v>
      </c>
      <c r="N102" s="108">
        <f t="shared" si="46"/>
        <v>7431.2</v>
      </c>
      <c r="O102" s="108">
        <f t="shared" si="47"/>
        <v>7962</v>
      </c>
      <c r="P102" s="176">
        <v>150</v>
      </c>
      <c r="Q102" s="131">
        <v>150</v>
      </c>
    </row>
    <row r="103" spans="1:17" ht="32.25" thickBot="1" x14ac:dyDescent="0.3">
      <c r="A103" s="556"/>
      <c r="B103" s="137" t="s">
        <v>401</v>
      </c>
      <c r="C103" s="117">
        <f t="shared" si="12"/>
        <v>1280.3999999999999</v>
      </c>
      <c r="D103" s="117">
        <f t="shared" si="37"/>
        <v>1707.2</v>
      </c>
      <c r="E103" s="117">
        <f t="shared" si="38"/>
        <v>2134</v>
      </c>
      <c r="F103" s="117">
        <f t="shared" si="39"/>
        <v>2560.7999999999997</v>
      </c>
      <c r="G103" s="117">
        <f t="shared" si="40"/>
        <v>2987.6</v>
      </c>
      <c r="H103" s="117">
        <f t="shared" si="41"/>
        <v>3414.4</v>
      </c>
      <c r="I103" s="117">
        <f t="shared" si="42"/>
        <v>3841.2000000000003</v>
      </c>
      <c r="J103" s="117">
        <v>4268</v>
      </c>
      <c r="K103" s="117">
        <f t="shared" si="43"/>
        <v>4694.8</v>
      </c>
      <c r="L103" s="171">
        <f t="shared" si="44"/>
        <v>5121.5999999999995</v>
      </c>
      <c r="M103" s="171">
        <f t="shared" si="45"/>
        <v>5548.4000000000005</v>
      </c>
      <c r="N103" s="172">
        <f t="shared" si="46"/>
        <v>5975.2</v>
      </c>
      <c r="O103" s="172">
        <f t="shared" si="47"/>
        <v>6402</v>
      </c>
      <c r="P103" s="181" t="s">
        <v>80</v>
      </c>
      <c r="Q103" s="135">
        <v>180</v>
      </c>
    </row>
    <row r="104" spans="1:17" ht="31.5" x14ac:dyDescent="0.25">
      <c r="A104" s="554">
        <v>7</v>
      </c>
      <c r="B104" s="159" t="s">
        <v>172</v>
      </c>
      <c r="C104" s="120">
        <f t="shared" si="12"/>
        <v>1500.8999999999999</v>
      </c>
      <c r="D104" s="120">
        <f t="shared" si="37"/>
        <v>2001.2</v>
      </c>
      <c r="E104" s="120">
        <f t="shared" si="38"/>
        <v>2501.5</v>
      </c>
      <c r="F104" s="120">
        <f t="shared" si="39"/>
        <v>3001.7999999999997</v>
      </c>
      <c r="G104" s="120">
        <f t="shared" si="40"/>
        <v>3502.1</v>
      </c>
      <c r="H104" s="120">
        <f t="shared" si="41"/>
        <v>4002.4</v>
      </c>
      <c r="I104" s="120">
        <f>J104*0.9</f>
        <v>4502.7</v>
      </c>
      <c r="J104" s="120">
        <v>5003</v>
      </c>
      <c r="K104" s="120">
        <f t="shared" si="43"/>
        <v>5503.3</v>
      </c>
      <c r="L104" s="120">
        <f t="shared" si="44"/>
        <v>6003.5999999999995</v>
      </c>
      <c r="M104" s="120">
        <f t="shared" si="45"/>
        <v>6503.9000000000005</v>
      </c>
      <c r="N104" s="120">
        <f t="shared" si="46"/>
        <v>7004.2</v>
      </c>
      <c r="O104" s="121">
        <f t="shared" si="47"/>
        <v>7504.5</v>
      </c>
      <c r="P104" s="179" t="s">
        <v>298</v>
      </c>
      <c r="Q104" s="128">
        <v>220</v>
      </c>
    </row>
    <row r="105" spans="1:17" ht="31.5" x14ac:dyDescent="0.25">
      <c r="A105" s="555"/>
      <c r="B105" s="163" t="s">
        <v>173</v>
      </c>
      <c r="C105" s="110">
        <f t="shared" ref="C105:C110" si="48">J105*0.3</f>
        <v>1500.8999999999999</v>
      </c>
      <c r="D105" s="110">
        <f t="shared" ref="D105:D110" si="49">J105*0.4</f>
        <v>2001.2</v>
      </c>
      <c r="E105" s="110">
        <f t="shared" ref="E105:E110" si="50">J105*0.5</f>
        <v>2501.5</v>
      </c>
      <c r="F105" s="110">
        <f t="shared" ref="F105:F110" si="51">J105*0.6</f>
        <v>3001.7999999999997</v>
      </c>
      <c r="G105" s="110">
        <f t="shared" ref="G105:G110" si="52">J105*0.7</f>
        <v>3502.1</v>
      </c>
      <c r="H105" s="110">
        <f t="shared" ref="H105:H110" si="53">J105*0.8</f>
        <v>4002.4</v>
      </c>
      <c r="I105" s="110">
        <f t="shared" ref="I105:I110" si="54">J105*0.9</f>
        <v>4502.7</v>
      </c>
      <c r="J105" s="110">
        <v>5003</v>
      </c>
      <c r="K105" s="110">
        <f t="shared" ref="K105:K110" si="55">J105*1.1</f>
        <v>5503.3</v>
      </c>
      <c r="L105" s="110">
        <f t="shared" ref="L105:L110" si="56">J105*1.2</f>
        <v>6003.5999999999995</v>
      </c>
      <c r="M105" s="110">
        <f t="shared" ref="M105:M110" si="57">J105*1.3</f>
        <v>6503.9000000000005</v>
      </c>
      <c r="N105" s="110">
        <f t="shared" ref="N105:N110" si="58">J105*1.4</f>
        <v>7004.2</v>
      </c>
      <c r="O105" s="108">
        <f t="shared" ref="O105:O110" si="59">J105*1.5</f>
        <v>7504.5</v>
      </c>
      <c r="P105" s="176" t="s">
        <v>298</v>
      </c>
      <c r="Q105" s="131">
        <v>220</v>
      </c>
    </row>
    <row r="106" spans="1:17" ht="15.75" x14ac:dyDescent="0.25">
      <c r="A106" s="555"/>
      <c r="B106" s="163" t="s">
        <v>174</v>
      </c>
      <c r="C106" s="110">
        <f t="shared" si="48"/>
        <v>1868.3999999999999</v>
      </c>
      <c r="D106" s="110">
        <f t="shared" si="49"/>
        <v>2491.2000000000003</v>
      </c>
      <c r="E106" s="110">
        <f t="shared" si="50"/>
        <v>3114</v>
      </c>
      <c r="F106" s="110">
        <f t="shared" si="51"/>
        <v>3736.7999999999997</v>
      </c>
      <c r="G106" s="110">
        <f t="shared" si="52"/>
        <v>4359.5999999999995</v>
      </c>
      <c r="H106" s="110">
        <f t="shared" si="53"/>
        <v>4982.4000000000005</v>
      </c>
      <c r="I106" s="110">
        <f t="shared" si="54"/>
        <v>5605.2</v>
      </c>
      <c r="J106" s="110">
        <v>6228</v>
      </c>
      <c r="K106" s="110">
        <f t="shared" si="55"/>
        <v>6850.8</v>
      </c>
      <c r="L106" s="110">
        <f t="shared" si="56"/>
        <v>7473.5999999999995</v>
      </c>
      <c r="M106" s="110">
        <f t="shared" si="57"/>
        <v>8096.4000000000005</v>
      </c>
      <c r="N106" s="110">
        <f t="shared" si="58"/>
        <v>8719.1999999999989</v>
      </c>
      <c r="O106" s="108">
        <f t="shared" si="59"/>
        <v>9342</v>
      </c>
      <c r="P106" s="176">
        <v>210</v>
      </c>
      <c r="Q106" s="131">
        <v>210</v>
      </c>
    </row>
    <row r="107" spans="1:17" ht="31.5" x14ac:dyDescent="0.25">
      <c r="A107" s="555"/>
      <c r="B107" s="163" t="s">
        <v>325</v>
      </c>
      <c r="C107" s="110">
        <f t="shared" si="48"/>
        <v>1500.8999999999999</v>
      </c>
      <c r="D107" s="110">
        <f t="shared" si="49"/>
        <v>2001.2</v>
      </c>
      <c r="E107" s="110">
        <f t="shared" si="50"/>
        <v>2501.5</v>
      </c>
      <c r="F107" s="110">
        <f t="shared" si="51"/>
        <v>3001.7999999999997</v>
      </c>
      <c r="G107" s="110">
        <f t="shared" si="52"/>
        <v>3502.1</v>
      </c>
      <c r="H107" s="110">
        <f t="shared" si="53"/>
        <v>4002.4</v>
      </c>
      <c r="I107" s="110">
        <f t="shared" si="54"/>
        <v>4502.7</v>
      </c>
      <c r="J107" s="110">
        <v>5003</v>
      </c>
      <c r="K107" s="110">
        <f t="shared" si="55"/>
        <v>5503.3</v>
      </c>
      <c r="L107" s="110">
        <f t="shared" si="56"/>
        <v>6003.5999999999995</v>
      </c>
      <c r="M107" s="110">
        <f t="shared" si="57"/>
        <v>6503.9000000000005</v>
      </c>
      <c r="N107" s="110">
        <f t="shared" si="58"/>
        <v>7004.2</v>
      </c>
      <c r="O107" s="108">
        <f t="shared" si="59"/>
        <v>7504.5</v>
      </c>
      <c r="P107" s="176" t="s">
        <v>298</v>
      </c>
      <c r="Q107" s="131">
        <v>220</v>
      </c>
    </row>
    <row r="108" spans="1:17" ht="32.25" thickBot="1" x14ac:dyDescent="0.3">
      <c r="A108" s="556"/>
      <c r="B108" s="165" t="s">
        <v>326</v>
      </c>
      <c r="C108" s="117">
        <f t="shared" si="48"/>
        <v>1500.8999999999999</v>
      </c>
      <c r="D108" s="117">
        <f t="shared" si="49"/>
        <v>2001.2</v>
      </c>
      <c r="E108" s="117">
        <f t="shared" si="50"/>
        <v>2501.5</v>
      </c>
      <c r="F108" s="117">
        <f t="shared" si="51"/>
        <v>3001.7999999999997</v>
      </c>
      <c r="G108" s="117">
        <f t="shared" si="52"/>
        <v>3502.1</v>
      </c>
      <c r="H108" s="117">
        <f t="shared" si="53"/>
        <v>4002.4</v>
      </c>
      <c r="I108" s="117">
        <f t="shared" si="54"/>
        <v>4502.7</v>
      </c>
      <c r="J108" s="117">
        <v>5003</v>
      </c>
      <c r="K108" s="117">
        <f t="shared" si="55"/>
        <v>5503.3</v>
      </c>
      <c r="L108" s="117">
        <f t="shared" si="56"/>
        <v>6003.5999999999995</v>
      </c>
      <c r="M108" s="117">
        <f t="shared" si="57"/>
        <v>6503.9000000000005</v>
      </c>
      <c r="N108" s="117">
        <f t="shared" si="58"/>
        <v>7004.2</v>
      </c>
      <c r="O108" s="123">
        <f t="shared" si="59"/>
        <v>7504.5</v>
      </c>
      <c r="P108" s="181" t="s">
        <v>298</v>
      </c>
      <c r="Q108" s="157">
        <v>210</v>
      </c>
    </row>
    <row r="109" spans="1:17" ht="31.5" x14ac:dyDescent="0.25">
      <c r="A109" s="554">
        <v>8</v>
      </c>
      <c r="B109" s="159" t="s">
        <v>175</v>
      </c>
      <c r="C109" s="120">
        <f t="shared" si="48"/>
        <v>1762.8</v>
      </c>
      <c r="D109" s="120">
        <f t="shared" si="49"/>
        <v>2350.4</v>
      </c>
      <c r="E109" s="120">
        <f t="shared" si="50"/>
        <v>2938</v>
      </c>
      <c r="F109" s="120">
        <f t="shared" si="51"/>
        <v>3525.6</v>
      </c>
      <c r="G109" s="120">
        <f t="shared" si="52"/>
        <v>4113.2</v>
      </c>
      <c r="H109" s="120">
        <f t="shared" si="53"/>
        <v>4700.8</v>
      </c>
      <c r="I109" s="120">
        <f t="shared" si="54"/>
        <v>5288.4000000000005</v>
      </c>
      <c r="J109" s="120">
        <v>5876</v>
      </c>
      <c r="K109" s="120">
        <f t="shared" si="55"/>
        <v>6463.6</v>
      </c>
      <c r="L109" s="120">
        <f t="shared" si="56"/>
        <v>7051.2</v>
      </c>
      <c r="M109" s="120">
        <f t="shared" si="57"/>
        <v>7638.8</v>
      </c>
      <c r="N109" s="120">
        <f t="shared" si="58"/>
        <v>8226.4</v>
      </c>
      <c r="O109" s="121">
        <f t="shared" si="59"/>
        <v>8814</v>
      </c>
      <c r="P109" s="179" t="s">
        <v>298</v>
      </c>
      <c r="Q109" s="128">
        <v>190</v>
      </c>
    </row>
    <row r="110" spans="1:17" ht="32.25" thickBot="1" x14ac:dyDescent="0.3">
      <c r="A110" s="556"/>
      <c r="B110" s="165" t="s">
        <v>327</v>
      </c>
      <c r="C110" s="117">
        <f t="shared" si="48"/>
        <v>1762.8</v>
      </c>
      <c r="D110" s="117">
        <f t="shared" si="49"/>
        <v>2350.4</v>
      </c>
      <c r="E110" s="117">
        <f t="shared" si="50"/>
        <v>2938</v>
      </c>
      <c r="F110" s="117">
        <f t="shared" si="51"/>
        <v>3525.6</v>
      </c>
      <c r="G110" s="117">
        <f t="shared" si="52"/>
        <v>4113.2</v>
      </c>
      <c r="H110" s="117">
        <f t="shared" si="53"/>
        <v>4700.8</v>
      </c>
      <c r="I110" s="117">
        <f t="shared" si="54"/>
        <v>5288.4000000000005</v>
      </c>
      <c r="J110" s="117">
        <v>5876</v>
      </c>
      <c r="K110" s="117">
        <f t="shared" si="55"/>
        <v>6463.6</v>
      </c>
      <c r="L110" s="117">
        <f t="shared" si="56"/>
        <v>7051.2</v>
      </c>
      <c r="M110" s="117">
        <f t="shared" si="57"/>
        <v>7638.8</v>
      </c>
      <c r="N110" s="117">
        <f t="shared" si="58"/>
        <v>8226.4</v>
      </c>
      <c r="O110" s="123">
        <f t="shared" si="59"/>
        <v>8814</v>
      </c>
      <c r="P110" s="181" t="s">
        <v>298</v>
      </c>
      <c r="Q110" s="157">
        <v>190</v>
      </c>
    </row>
    <row r="111" spans="1:17" ht="15.75" thickBot="1" x14ac:dyDescent="0.3"/>
    <row r="112" spans="1:17" ht="21" x14ac:dyDescent="0.25">
      <c r="B112" s="351" t="s">
        <v>394</v>
      </c>
      <c r="C112" s="352"/>
      <c r="D112" s="353"/>
      <c r="E112" s="353"/>
      <c r="F112" s="353"/>
      <c r="G112" s="353"/>
      <c r="H112" s="353"/>
      <c r="I112" s="336"/>
      <c r="J112" s="336"/>
      <c r="K112" s="292"/>
      <c r="L112" s="336"/>
      <c r="M112" s="336"/>
      <c r="N112" s="336"/>
      <c r="O112" s="336"/>
      <c r="P112" s="336"/>
      <c r="Q112" s="337"/>
    </row>
    <row r="113" spans="1:17" ht="18.75" x14ac:dyDescent="0.3">
      <c r="B113" s="348" t="s">
        <v>391</v>
      </c>
      <c r="C113" s="349"/>
      <c r="D113" s="350"/>
      <c r="E113" s="350"/>
      <c r="F113" s="350"/>
      <c r="G113" s="350"/>
      <c r="H113" s="240"/>
      <c r="I113" s="350" t="s">
        <v>393</v>
      </c>
      <c r="J113" s="354"/>
      <c r="K113" s="354"/>
      <c r="L113" s="354"/>
      <c r="M113" s="354"/>
      <c r="N113" s="354"/>
      <c r="O113" s="354"/>
      <c r="P113" s="240"/>
      <c r="Q113" s="355"/>
    </row>
    <row r="114" spans="1:17" ht="15.75" thickBot="1" x14ac:dyDescent="0.3">
      <c r="B114" s="356" t="s">
        <v>392</v>
      </c>
      <c r="C114" s="357"/>
      <c r="D114" s="358"/>
      <c r="E114" s="358"/>
      <c r="F114" s="358"/>
      <c r="G114" s="358"/>
      <c r="H114" s="358"/>
      <c r="I114" s="359"/>
      <c r="J114" s="359"/>
      <c r="K114" s="359"/>
      <c r="L114" s="359"/>
      <c r="M114" s="359"/>
      <c r="N114" s="359"/>
      <c r="O114" s="359"/>
      <c r="P114" s="359"/>
      <c r="Q114" s="360"/>
    </row>
    <row r="117" spans="1:17" x14ac:dyDescent="0.25">
      <c r="A117" s="13" t="s">
        <v>7</v>
      </c>
      <c r="B117" s="13"/>
      <c r="C117" s="13"/>
      <c r="D117" s="14"/>
      <c r="E117" s="14"/>
      <c r="F117" s="14"/>
      <c r="G117" s="14"/>
    </row>
    <row r="118" spans="1:17" x14ac:dyDescent="0.25">
      <c r="A118" s="13" t="s">
        <v>8</v>
      </c>
      <c r="B118" s="13"/>
      <c r="C118" s="13"/>
      <c r="D118" s="14"/>
      <c r="E118" s="14"/>
      <c r="F118" s="14"/>
      <c r="G118" s="14"/>
    </row>
    <row r="119" spans="1:17" x14ac:dyDescent="0.25">
      <c r="A119" s="13" t="s">
        <v>18</v>
      </c>
      <c r="B119" s="14"/>
      <c r="C119" s="14"/>
      <c r="D119" s="14"/>
      <c r="E119" s="14"/>
      <c r="F119" s="14"/>
      <c r="G119" s="14"/>
    </row>
    <row r="120" spans="1:17" x14ac:dyDescent="0.25">
      <c r="A120" s="15" t="s">
        <v>19</v>
      </c>
      <c r="B120" s="15"/>
      <c r="C120" s="15"/>
      <c r="D120" s="15"/>
      <c r="E120" s="15"/>
      <c r="F120" s="13"/>
      <c r="G120" s="16"/>
    </row>
    <row r="121" spans="1:17" x14ac:dyDescent="0.25">
      <c r="A121" s="13" t="s">
        <v>11</v>
      </c>
      <c r="B121" s="14"/>
      <c r="C121" s="14"/>
      <c r="D121" s="14"/>
      <c r="E121" s="14"/>
      <c r="F121" s="14"/>
      <c r="G121" s="14"/>
    </row>
    <row r="122" spans="1:17" x14ac:dyDescent="0.25">
      <c r="A122" s="80" t="s">
        <v>20</v>
      </c>
      <c r="B122" s="80"/>
      <c r="C122" s="80"/>
      <c r="D122" s="80"/>
      <c r="E122" s="80"/>
      <c r="F122" s="80"/>
      <c r="G122" s="14"/>
    </row>
    <row r="123" spans="1:17" x14ac:dyDescent="0.25">
      <c r="A123" s="30" t="s">
        <v>433</v>
      </c>
      <c r="B123" s="41"/>
    </row>
    <row r="124" spans="1:17" x14ac:dyDescent="0.25">
      <c r="A124" s="30" t="s">
        <v>429</v>
      </c>
      <c r="B124" s="41"/>
    </row>
    <row r="126" spans="1:17" x14ac:dyDescent="0.25">
      <c r="A126" s="79" t="s">
        <v>21</v>
      </c>
      <c r="B126" s="79"/>
      <c r="C126" s="79"/>
      <c r="D126" s="79"/>
      <c r="E126" s="79"/>
      <c r="F126" s="79"/>
      <c r="G126" s="14"/>
    </row>
    <row r="127" spans="1:17" x14ac:dyDescent="0.25">
      <c r="A127" s="79" t="s">
        <v>22</v>
      </c>
      <c r="B127" s="79"/>
      <c r="C127" s="79"/>
      <c r="D127" s="79"/>
      <c r="E127" s="79"/>
      <c r="F127" s="79"/>
      <c r="G127" s="18"/>
    </row>
    <row r="128" spans="1:17" ht="15.75" x14ac:dyDescent="0.25">
      <c r="A128" s="75" t="s">
        <v>176</v>
      </c>
      <c r="B128" s="76"/>
      <c r="C128" s="77"/>
      <c r="D128" s="3"/>
      <c r="E128" s="79"/>
      <c r="F128" s="79"/>
      <c r="G128" s="79"/>
    </row>
    <row r="129" spans="1:6" x14ac:dyDescent="0.25">
      <c r="A129" s="78" t="s">
        <v>177</v>
      </c>
      <c r="B129" s="76"/>
      <c r="C129" s="77"/>
      <c r="E129" s="81"/>
      <c r="F129" s="81"/>
    </row>
    <row r="130" spans="1:6" x14ac:dyDescent="0.25">
      <c r="A130" s="78" t="s">
        <v>178</v>
      </c>
      <c r="B130" s="76"/>
      <c r="C130" s="77"/>
    </row>
    <row r="132" spans="1:6" ht="15.75" x14ac:dyDescent="0.25">
      <c r="A132" s="20" t="s">
        <v>16</v>
      </c>
    </row>
  </sheetData>
  <mergeCells count="35">
    <mergeCell ref="A1:P1"/>
    <mergeCell ref="P28:P29"/>
    <mergeCell ref="L28:L29"/>
    <mergeCell ref="K28:K29"/>
    <mergeCell ref="A7:A15"/>
    <mergeCell ref="A16:A31"/>
    <mergeCell ref="Q2:R2"/>
    <mergeCell ref="A4:A5"/>
    <mergeCell ref="B4:B5"/>
    <mergeCell ref="C4:O4"/>
    <mergeCell ref="P4:Q4"/>
    <mergeCell ref="Q28:Q29"/>
    <mergeCell ref="P66:Q66"/>
    <mergeCell ref="P77:P78"/>
    <mergeCell ref="Q77:Q78"/>
    <mergeCell ref="M28:M29"/>
    <mergeCell ref="C66:O66"/>
    <mergeCell ref="O28:O29"/>
    <mergeCell ref="N28:N29"/>
    <mergeCell ref="A109:A110"/>
    <mergeCell ref="I28:I29"/>
    <mergeCell ref="H28:H29"/>
    <mergeCell ref="G28:G29"/>
    <mergeCell ref="F28:F29"/>
    <mergeCell ref="E28:E29"/>
    <mergeCell ref="D28:D29"/>
    <mergeCell ref="C28:C29"/>
    <mergeCell ref="B28:B29"/>
    <mergeCell ref="B66:B67"/>
    <mergeCell ref="B77:B78"/>
    <mergeCell ref="A81:A96"/>
    <mergeCell ref="A97:A103"/>
    <mergeCell ref="A104:A108"/>
    <mergeCell ref="A68:A80"/>
    <mergeCell ref="A32:A65"/>
  </mergeCells>
  <pageMargins left="0.25" right="0.25" top="0.75" bottom="0.75" header="0.3" footer="0.3"/>
  <pageSetup paperSize="9" scale="74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3"/>
  <sheetViews>
    <sheetView topLeftCell="A102" zoomScale="90" zoomScaleNormal="90" workbookViewId="0">
      <selection activeCell="J113" sqref="J113"/>
    </sheetView>
  </sheetViews>
  <sheetFormatPr defaultRowHeight="15" x14ac:dyDescent="0.25"/>
  <cols>
    <col min="1" max="1" width="3.7109375" customWidth="1"/>
    <col min="2" max="2" width="37" customWidth="1"/>
    <col min="3" max="3" width="11.5703125" customWidth="1"/>
    <col min="19" max="19" width="16.5703125" customWidth="1"/>
    <col min="20" max="20" width="17.42578125" customWidth="1"/>
  </cols>
  <sheetData>
    <row r="1" spans="1:20" ht="18" x14ac:dyDescent="0.25">
      <c r="A1" s="518" t="s">
        <v>129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</row>
    <row r="2" spans="1:20" ht="19.5" customHeight="1" x14ac:dyDescent="0.35">
      <c r="Q2" s="506"/>
      <c r="R2" s="506"/>
    </row>
    <row r="3" spans="1:20" ht="22.5" customHeight="1" thickBot="1" x14ac:dyDescent="0.3">
      <c r="B3" s="617" t="s">
        <v>409</v>
      </c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</row>
    <row r="4" spans="1:20" ht="25.5" customHeight="1" thickBot="1" x14ac:dyDescent="0.3">
      <c r="A4" s="571"/>
      <c r="B4" s="523" t="s">
        <v>1</v>
      </c>
      <c r="C4" s="619" t="s">
        <v>2</v>
      </c>
      <c r="D4" s="620"/>
      <c r="E4" s="620"/>
      <c r="F4" s="620"/>
      <c r="G4" s="620"/>
      <c r="H4" s="620"/>
      <c r="I4" s="620"/>
      <c r="J4" s="620"/>
      <c r="K4" s="620"/>
      <c r="L4" s="620"/>
      <c r="M4" s="620"/>
      <c r="N4" s="620"/>
      <c r="O4" s="620"/>
      <c r="P4" s="620"/>
      <c r="Q4" s="620"/>
      <c r="R4" s="621"/>
      <c r="S4" s="595" t="s">
        <v>380</v>
      </c>
      <c r="T4" s="596"/>
    </row>
    <row r="5" spans="1:20" ht="15.75" thickBot="1" x14ac:dyDescent="0.3">
      <c r="A5" s="572"/>
      <c r="B5" s="524"/>
      <c r="C5" s="272">
        <v>0.3</v>
      </c>
      <c r="D5" s="222">
        <v>0.4</v>
      </c>
      <c r="E5" s="222">
        <v>0.5</v>
      </c>
      <c r="F5" s="222">
        <v>0.6</v>
      </c>
      <c r="G5" s="222">
        <v>0.7</v>
      </c>
      <c r="H5" s="222">
        <v>0.8</v>
      </c>
      <c r="I5" s="222">
        <v>0.9</v>
      </c>
      <c r="J5" s="222">
        <v>1</v>
      </c>
      <c r="K5" s="222">
        <v>1.1000000000000001</v>
      </c>
      <c r="L5" s="222">
        <v>1.2</v>
      </c>
      <c r="M5" s="222">
        <v>1.3</v>
      </c>
      <c r="N5" s="222">
        <v>1.4</v>
      </c>
      <c r="O5" s="222">
        <v>1.5</v>
      </c>
      <c r="P5" s="222">
        <v>1.6</v>
      </c>
      <c r="Q5" s="222">
        <v>1.7</v>
      </c>
      <c r="R5" s="223">
        <v>1.8</v>
      </c>
      <c r="S5" s="265" t="s">
        <v>296</v>
      </c>
      <c r="T5" s="258" t="s">
        <v>381</v>
      </c>
    </row>
    <row r="6" spans="1:20" ht="32.25" thickBot="1" x14ac:dyDescent="0.3">
      <c r="A6" s="273">
        <v>0</v>
      </c>
      <c r="B6" s="275" t="s">
        <v>376</v>
      </c>
      <c r="C6" s="274">
        <f>J6*0.3</f>
        <v>531</v>
      </c>
      <c r="D6" s="144">
        <f>J6*0.4</f>
        <v>708</v>
      </c>
      <c r="E6" s="144">
        <f>J6*0.5</f>
        <v>885</v>
      </c>
      <c r="F6" s="144">
        <f>J6*0.6</f>
        <v>1062</v>
      </c>
      <c r="G6" s="144">
        <f>J6*0.7</f>
        <v>1239</v>
      </c>
      <c r="H6" s="144">
        <f>J6*0.8</f>
        <v>1416</v>
      </c>
      <c r="I6" s="144">
        <f>J6*0.9</f>
        <v>1593</v>
      </c>
      <c r="J6" s="503">
        <v>1770</v>
      </c>
      <c r="K6" s="144">
        <f>J6*1.1</f>
        <v>1947.0000000000002</v>
      </c>
      <c r="L6" s="144">
        <f>J6*1.2</f>
        <v>2124</v>
      </c>
      <c r="M6" s="144">
        <f>J6*1.3</f>
        <v>2301</v>
      </c>
      <c r="N6" s="144">
        <f>J6*1.4</f>
        <v>2478</v>
      </c>
      <c r="O6" s="144">
        <f>J6*1.5</f>
        <v>2655</v>
      </c>
      <c r="P6" s="144">
        <f>J6*1.6</f>
        <v>2832</v>
      </c>
      <c r="Q6" s="144">
        <f>J6*1.7</f>
        <v>3009</v>
      </c>
      <c r="R6" s="145">
        <f>J6*1.8</f>
        <v>3186</v>
      </c>
      <c r="S6" s="266" t="s">
        <v>352</v>
      </c>
      <c r="T6" s="260" t="s">
        <v>353</v>
      </c>
    </row>
    <row r="7" spans="1:20" ht="15.75" x14ac:dyDescent="0.25">
      <c r="A7" s="603">
        <v>1</v>
      </c>
      <c r="B7" s="136" t="s">
        <v>179</v>
      </c>
      <c r="C7" s="126">
        <f t="shared" ref="C7:C108" si="0">J7*0.3</f>
        <v>600.6</v>
      </c>
      <c r="D7" s="126">
        <f t="shared" ref="D7:D108" si="1">J7*0.4</f>
        <v>800.80000000000007</v>
      </c>
      <c r="E7" s="126">
        <f t="shared" ref="E7:E108" si="2">J7*0.5</f>
        <v>1001</v>
      </c>
      <c r="F7" s="126">
        <f t="shared" ref="F7:F108" si="3">J7*0.6</f>
        <v>1201.2</v>
      </c>
      <c r="G7" s="126">
        <f t="shared" ref="G7:G108" si="4">J7*0.7</f>
        <v>1401.3999999999999</v>
      </c>
      <c r="H7" s="126">
        <f>J7*0.8</f>
        <v>1601.6000000000001</v>
      </c>
      <c r="I7" s="126">
        <f t="shared" ref="I7:I107" si="5">J7*0.9</f>
        <v>1801.8</v>
      </c>
      <c r="J7" s="126">
        <v>2002</v>
      </c>
      <c r="K7" s="126">
        <f t="shared" ref="K7:K108" si="6">J7*1.1</f>
        <v>2202.2000000000003</v>
      </c>
      <c r="L7" s="126">
        <f t="shared" ref="L7:L108" si="7">J7*1.2</f>
        <v>2402.4</v>
      </c>
      <c r="M7" s="126">
        <f t="shared" ref="M7:M108" si="8">J7*1.3</f>
        <v>2602.6</v>
      </c>
      <c r="N7" s="126">
        <f t="shared" ref="N7:N108" si="9">J7*1.4</f>
        <v>2802.7999999999997</v>
      </c>
      <c r="O7" s="126">
        <f t="shared" ref="O7:O108" si="10">J7*1.5</f>
        <v>3003</v>
      </c>
      <c r="P7" s="126">
        <f>J7*1.6</f>
        <v>3203.2000000000003</v>
      </c>
      <c r="Q7" s="126">
        <f>J7*1.7</f>
        <v>3403.4</v>
      </c>
      <c r="R7" s="127">
        <f>J7*1.8</f>
        <v>3603.6</v>
      </c>
      <c r="S7" s="267" t="s">
        <v>352</v>
      </c>
      <c r="T7" s="261" t="s">
        <v>353</v>
      </c>
    </row>
    <row r="8" spans="1:20" ht="15.75" x14ac:dyDescent="0.25">
      <c r="A8" s="604"/>
      <c r="B8" s="130" t="s">
        <v>180</v>
      </c>
      <c r="C8" s="228">
        <f t="shared" si="0"/>
        <v>600.6</v>
      </c>
      <c r="D8" s="228">
        <f t="shared" si="1"/>
        <v>800.80000000000007</v>
      </c>
      <c r="E8" s="228">
        <f t="shared" si="2"/>
        <v>1001</v>
      </c>
      <c r="F8" s="228">
        <f t="shared" si="3"/>
        <v>1201.2</v>
      </c>
      <c r="G8" s="228">
        <f t="shared" si="4"/>
        <v>1401.3999999999999</v>
      </c>
      <c r="H8" s="228">
        <f t="shared" ref="H8:H14" si="11">J8*0.8</f>
        <v>1601.6000000000001</v>
      </c>
      <c r="I8" s="228">
        <f t="shared" si="5"/>
        <v>1801.8</v>
      </c>
      <c r="J8" s="504">
        <v>2002</v>
      </c>
      <c r="K8" s="228">
        <f t="shared" si="6"/>
        <v>2202.2000000000003</v>
      </c>
      <c r="L8" s="228">
        <f t="shared" si="7"/>
        <v>2402.4</v>
      </c>
      <c r="M8" s="228">
        <f t="shared" si="8"/>
        <v>2602.6</v>
      </c>
      <c r="N8" s="228">
        <f t="shared" si="9"/>
        <v>2802.7999999999997</v>
      </c>
      <c r="O8" s="228">
        <f t="shared" si="10"/>
        <v>3003</v>
      </c>
      <c r="P8" s="228">
        <f t="shared" ref="P8:P14" si="12">J8*1.6</f>
        <v>3203.2000000000003</v>
      </c>
      <c r="Q8" s="228">
        <f t="shared" ref="Q8:Q14" si="13">J8*1.7</f>
        <v>3403.4</v>
      </c>
      <c r="R8" s="114">
        <f t="shared" ref="R8:R14" si="14">J8*1.8</f>
        <v>3603.6</v>
      </c>
      <c r="S8" s="268" t="s">
        <v>352</v>
      </c>
      <c r="T8" s="262" t="s">
        <v>353</v>
      </c>
    </row>
    <row r="9" spans="1:20" ht="15.75" x14ac:dyDescent="0.25">
      <c r="A9" s="604"/>
      <c r="B9" s="130" t="s">
        <v>139</v>
      </c>
      <c r="C9" s="228">
        <f t="shared" si="0"/>
        <v>600.6</v>
      </c>
      <c r="D9" s="228">
        <f t="shared" si="1"/>
        <v>800.80000000000007</v>
      </c>
      <c r="E9" s="228">
        <f t="shared" si="2"/>
        <v>1001</v>
      </c>
      <c r="F9" s="228">
        <f t="shared" si="3"/>
        <v>1201.2</v>
      </c>
      <c r="G9" s="228">
        <f t="shared" si="4"/>
        <v>1401.3999999999999</v>
      </c>
      <c r="H9" s="228">
        <f t="shared" si="11"/>
        <v>1601.6000000000001</v>
      </c>
      <c r="I9" s="228">
        <f t="shared" si="5"/>
        <v>1801.8</v>
      </c>
      <c r="J9" s="504">
        <v>2002</v>
      </c>
      <c r="K9" s="228">
        <f t="shared" si="6"/>
        <v>2202.2000000000003</v>
      </c>
      <c r="L9" s="228">
        <f t="shared" si="7"/>
        <v>2402.4</v>
      </c>
      <c r="M9" s="228">
        <f t="shared" si="8"/>
        <v>2602.6</v>
      </c>
      <c r="N9" s="228">
        <f t="shared" si="9"/>
        <v>2802.7999999999997</v>
      </c>
      <c r="O9" s="228">
        <f t="shared" si="10"/>
        <v>3003</v>
      </c>
      <c r="P9" s="228">
        <f t="shared" si="12"/>
        <v>3203.2000000000003</v>
      </c>
      <c r="Q9" s="228">
        <f t="shared" si="13"/>
        <v>3403.4</v>
      </c>
      <c r="R9" s="114">
        <f t="shared" si="14"/>
        <v>3603.6</v>
      </c>
      <c r="S9" s="268" t="s">
        <v>352</v>
      </c>
      <c r="T9" s="262" t="s">
        <v>354</v>
      </c>
    </row>
    <row r="10" spans="1:20" ht="15.75" x14ac:dyDescent="0.25">
      <c r="A10" s="604"/>
      <c r="B10" s="130" t="s">
        <v>140</v>
      </c>
      <c r="C10" s="228">
        <f t="shared" si="0"/>
        <v>600.6</v>
      </c>
      <c r="D10" s="228">
        <f t="shared" si="1"/>
        <v>800.80000000000007</v>
      </c>
      <c r="E10" s="228">
        <f t="shared" si="2"/>
        <v>1001</v>
      </c>
      <c r="F10" s="228">
        <f t="shared" si="3"/>
        <v>1201.2</v>
      </c>
      <c r="G10" s="228">
        <f t="shared" si="4"/>
        <v>1401.3999999999999</v>
      </c>
      <c r="H10" s="228">
        <f t="shared" si="11"/>
        <v>1601.6000000000001</v>
      </c>
      <c r="I10" s="228">
        <f t="shared" si="5"/>
        <v>1801.8</v>
      </c>
      <c r="J10" s="504">
        <v>2002</v>
      </c>
      <c r="K10" s="228">
        <f t="shared" si="6"/>
        <v>2202.2000000000003</v>
      </c>
      <c r="L10" s="228">
        <f t="shared" si="7"/>
        <v>2402.4</v>
      </c>
      <c r="M10" s="228">
        <f t="shared" si="8"/>
        <v>2602.6</v>
      </c>
      <c r="N10" s="228">
        <f t="shared" si="9"/>
        <v>2802.7999999999997</v>
      </c>
      <c r="O10" s="228">
        <f t="shared" si="10"/>
        <v>3003</v>
      </c>
      <c r="P10" s="228">
        <f t="shared" si="12"/>
        <v>3203.2000000000003</v>
      </c>
      <c r="Q10" s="228">
        <f t="shared" si="13"/>
        <v>3403.4</v>
      </c>
      <c r="R10" s="114">
        <f t="shared" si="14"/>
        <v>3603.6</v>
      </c>
      <c r="S10" s="268" t="s">
        <v>352</v>
      </c>
      <c r="T10" s="262" t="s">
        <v>353</v>
      </c>
    </row>
    <row r="11" spans="1:20" ht="15.75" x14ac:dyDescent="0.25">
      <c r="A11" s="604"/>
      <c r="B11" s="130" t="s">
        <v>181</v>
      </c>
      <c r="C11" s="228">
        <f t="shared" si="0"/>
        <v>600.6</v>
      </c>
      <c r="D11" s="228">
        <f t="shared" si="1"/>
        <v>800.80000000000007</v>
      </c>
      <c r="E11" s="228">
        <f t="shared" si="2"/>
        <v>1001</v>
      </c>
      <c r="F11" s="228">
        <f t="shared" si="3"/>
        <v>1201.2</v>
      </c>
      <c r="G11" s="228">
        <f t="shared" si="4"/>
        <v>1401.3999999999999</v>
      </c>
      <c r="H11" s="228">
        <f t="shared" si="11"/>
        <v>1601.6000000000001</v>
      </c>
      <c r="I11" s="228">
        <f t="shared" si="5"/>
        <v>1801.8</v>
      </c>
      <c r="J11" s="504">
        <v>2002</v>
      </c>
      <c r="K11" s="228">
        <f t="shared" si="6"/>
        <v>2202.2000000000003</v>
      </c>
      <c r="L11" s="228">
        <f t="shared" si="7"/>
        <v>2402.4</v>
      </c>
      <c r="M11" s="228">
        <f t="shared" si="8"/>
        <v>2602.6</v>
      </c>
      <c r="N11" s="228">
        <f t="shared" si="9"/>
        <v>2802.7999999999997</v>
      </c>
      <c r="O11" s="228">
        <f t="shared" si="10"/>
        <v>3003</v>
      </c>
      <c r="P11" s="228">
        <f t="shared" si="12"/>
        <v>3203.2000000000003</v>
      </c>
      <c r="Q11" s="228">
        <f t="shared" si="13"/>
        <v>3403.4</v>
      </c>
      <c r="R11" s="114">
        <f t="shared" si="14"/>
        <v>3603.6</v>
      </c>
      <c r="S11" s="268" t="s">
        <v>352</v>
      </c>
      <c r="T11" s="262" t="s">
        <v>353</v>
      </c>
    </row>
    <row r="12" spans="1:20" ht="15.75" x14ac:dyDescent="0.25">
      <c r="A12" s="604"/>
      <c r="B12" s="130" t="s">
        <v>292</v>
      </c>
      <c r="C12" s="228">
        <f t="shared" si="0"/>
        <v>600.6</v>
      </c>
      <c r="D12" s="228">
        <f t="shared" si="1"/>
        <v>800.80000000000007</v>
      </c>
      <c r="E12" s="228">
        <f t="shared" si="2"/>
        <v>1001</v>
      </c>
      <c r="F12" s="228">
        <f t="shared" si="3"/>
        <v>1201.2</v>
      </c>
      <c r="G12" s="228">
        <f t="shared" si="4"/>
        <v>1401.3999999999999</v>
      </c>
      <c r="H12" s="228">
        <f t="shared" si="11"/>
        <v>1601.6000000000001</v>
      </c>
      <c r="I12" s="228">
        <f t="shared" si="5"/>
        <v>1801.8</v>
      </c>
      <c r="J12" s="504">
        <v>2002</v>
      </c>
      <c r="K12" s="228">
        <f t="shared" si="6"/>
        <v>2202.2000000000003</v>
      </c>
      <c r="L12" s="228">
        <f t="shared" si="7"/>
        <v>2402.4</v>
      </c>
      <c r="M12" s="228">
        <f t="shared" si="8"/>
        <v>2602.6</v>
      </c>
      <c r="N12" s="228">
        <f t="shared" si="9"/>
        <v>2802.7999999999997</v>
      </c>
      <c r="O12" s="228">
        <f t="shared" si="10"/>
        <v>3003</v>
      </c>
      <c r="P12" s="228">
        <f t="shared" si="12"/>
        <v>3203.2000000000003</v>
      </c>
      <c r="Q12" s="228">
        <f t="shared" si="13"/>
        <v>3403.4</v>
      </c>
      <c r="R12" s="114">
        <f t="shared" si="14"/>
        <v>3603.6</v>
      </c>
      <c r="S12" s="268" t="s">
        <v>352</v>
      </c>
      <c r="T12" s="262" t="s">
        <v>353</v>
      </c>
    </row>
    <row r="13" spans="1:20" ht="15.75" x14ac:dyDescent="0.25">
      <c r="A13" s="604"/>
      <c r="B13" s="130" t="s">
        <v>182</v>
      </c>
      <c r="C13" s="228">
        <f t="shared" si="0"/>
        <v>600.6</v>
      </c>
      <c r="D13" s="228">
        <f t="shared" si="1"/>
        <v>800.80000000000007</v>
      </c>
      <c r="E13" s="228">
        <f t="shared" si="2"/>
        <v>1001</v>
      </c>
      <c r="F13" s="228">
        <f t="shared" si="3"/>
        <v>1201.2</v>
      </c>
      <c r="G13" s="228">
        <f t="shared" si="4"/>
        <v>1401.3999999999999</v>
      </c>
      <c r="H13" s="228">
        <f t="shared" si="11"/>
        <v>1601.6000000000001</v>
      </c>
      <c r="I13" s="228">
        <f t="shared" si="5"/>
        <v>1801.8</v>
      </c>
      <c r="J13" s="504">
        <v>2002</v>
      </c>
      <c r="K13" s="228">
        <f t="shared" si="6"/>
        <v>2202.2000000000003</v>
      </c>
      <c r="L13" s="228">
        <f t="shared" si="7"/>
        <v>2402.4</v>
      </c>
      <c r="M13" s="228">
        <f t="shared" si="8"/>
        <v>2602.6</v>
      </c>
      <c r="N13" s="228">
        <f t="shared" si="9"/>
        <v>2802.7999999999997</v>
      </c>
      <c r="O13" s="228">
        <f t="shared" si="10"/>
        <v>3003</v>
      </c>
      <c r="P13" s="228">
        <f t="shared" si="12"/>
        <v>3203.2000000000003</v>
      </c>
      <c r="Q13" s="228">
        <f t="shared" si="13"/>
        <v>3403.4</v>
      </c>
      <c r="R13" s="114">
        <f t="shared" si="14"/>
        <v>3603.6</v>
      </c>
      <c r="S13" s="268" t="s">
        <v>355</v>
      </c>
      <c r="T13" s="262" t="s">
        <v>356</v>
      </c>
    </row>
    <row r="14" spans="1:20" ht="15.75" x14ac:dyDescent="0.25">
      <c r="A14" s="604"/>
      <c r="B14" s="130" t="s">
        <v>3</v>
      </c>
      <c r="C14" s="228">
        <f t="shared" si="0"/>
        <v>600.6</v>
      </c>
      <c r="D14" s="228">
        <f t="shared" si="1"/>
        <v>800.80000000000007</v>
      </c>
      <c r="E14" s="228">
        <f t="shared" si="2"/>
        <v>1001</v>
      </c>
      <c r="F14" s="228">
        <f t="shared" si="3"/>
        <v>1201.2</v>
      </c>
      <c r="G14" s="228">
        <f t="shared" si="4"/>
        <v>1401.3999999999999</v>
      </c>
      <c r="H14" s="228">
        <f t="shared" si="11"/>
        <v>1601.6000000000001</v>
      </c>
      <c r="I14" s="228">
        <f t="shared" si="5"/>
        <v>1801.8</v>
      </c>
      <c r="J14" s="504">
        <v>2002</v>
      </c>
      <c r="K14" s="228">
        <f t="shared" si="6"/>
        <v>2202.2000000000003</v>
      </c>
      <c r="L14" s="228">
        <f t="shared" si="7"/>
        <v>2402.4</v>
      </c>
      <c r="M14" s="228">
        <f t="shared" si="8"/>
        <v>2602.6</v>
      </c>
      <c r="N14" s="228">
        <f t="shared" si="9"/>
        <v>2802.7999999999997</v>
      </c>
      <c r="O14" s="228">
        <f t="shared" si="10"/>
        <v>3003</v>
      </c>
      <c r="P14" s="228">
        <f t="shared" si="12"/>
        <v>3203.2000000000003</v>
      </c>
      <c r="Q14" s="228">
        <f t="shared" si="13"/>
        <v>3403.4</v>
      </c>
      <c r="R14" s="114">
        <f t="shared" si="14"/>
        <v>3603.6</v>
      </c>
      <c r="S14" s="268" t="s">
        <v>352</v>
      </c>
      <c r="T14" s="262" t="s">
        <v>353</v>
      </c>
    </row>
    <row r="15" spans="1:20" ht="16.5" thickBot="1" x14ac:dyDescent="0.3">
      <c r="A15" s="605"/>
      <c r="B15" s="137" t="s">
        <v>4</v>
      </c>
      <c r="C15" s="133">
        <f t="shared" si="0"/>
        <v>600.6</v>
      </c>
      <c r="D15" s="133">
        <f t="shared" si="1"/>
        <v>800.80000000000007</v>
      </c>
      <c r="E15" s="133">
        <f t="shared" si="2"/>
        <v>1001</v>
      </c>
      <c r="F15" s="133">
        <f t="shared" si="3"/>
        <v>1201.2</v>
      </c>
      <c r="G15" s="133">
        <f t="shared" si="4"/>
        <v>1401.3999999999999</v>
      </c>
      <c r="H15" s="133">
        <f t="shared" ref="H15:H108" si="15">J15*0.8</f>
        <v>1601.6000000000001</v>
      </c>
      <c r="I15" s="133">
        <f t="shared" si="5"/>
        <v>1801.8</v>
      </c>
      <c r="J15" s="504">
        <v>2002</v>
      </c>
      <c r="K15" s="133">
        <f t="shared" si="6"/>
        <v>2202.2000000000003</v>
      </c>
      <c r="L15" s="133">
        <f t="shared" si="7"/>
        <v>2402.4</v>
      </c>
      <c r="M15" s="133">
        <f t="shared" si="8"/>
        <v>2602.6</v>
      </c>
      <c r="N15" s="133">
        <f t="shared" si="9"/>
        <v>2802.7999999999997</v>
      </c>
      <c r="O15" s="133">
        <f t="shared" si="10"/>
        <v>3003</v>
      </c>
      <c r="P15" s="133">
        <f t="shared" ref="P15:P29" si="16">J15*1.6</f>
        <v>3203.2000000000003</v>
      </c>
      <c r="Q15" s="133">
        <f t="shared" ref="Q15:Q29" si="17">J15*1.7</f>
        <v>3403.4</v>
      </c>
      <c r="R15" s="134">
        <f t="shared" ref="R15:R29" si="18">J15*1.8</f>
        <v>3603.6</v>
      </c>
      <c r="S15" s="269" t="s">
        <v>357</v>
      </c>
      <c r="T15" s="263" t="s">
        <v>358</v>
      </c>
    </row>
    <row r="16" spans="1:20" ht="15.75" customHeight="1" x14ac:dyDescent="0.25">
      <c r="A16" s="611">
        <v>2</v>
      </c>
      <c r="B16" s="136" t="s">
        <v>143</v>
      </c>
      <c r="C16" s="126">
        <f t="shared" si="0"/>
        <v>776.69999999999993</v>
      </c>
      <c r="D16" s="126">
        <f t="shared" si="1"/>
        <v>1035.6000000000001</v>
      </c>
      <c r="E16" s="126">
        <f t="shared" si="2"/>
        <v>1294.5</v>
      </c>
      <c r="F16" s="126">
        <f t="shared" si="3"/>
        <v>1553.3999999999999</v>
      </c>
      <c r="G16" s="126">
        <f t="shared" si="4"/>
        <v>1812.3</v>
      </c>
      <c r="H16" s="126">
        <f t="shared" si="15"/>
        <v>2071.2000000000003</v>
      </c>
      <c r="I16" s="126">
        <f t="shared" si="5"/>
        <v>2330.1</v>
      </c>
      <c r="J16" s="126">
        <v>2589</v>
      </c>
      <c r="K16" s="126">
        <f t="shared" si="6"/>
        <v>2847.9</v>
      </c>
      <c r="L16" s="126">
        <f t="shared" si="7"/>
        <v>3106.7999999999997</v>
      </c>
      <c r="M16" s="126">
        <f t="shared" si="8"/>
        <v>3365.7000000000003</v>
      </c>
      <c r="N16" s="126">
        <f t="shared" si="9"/>
        <v>3624.6</v>
      </c>
      <c r="O16" s="126">
        <f t="shared" si="10"/>
        <v>3883.5</v>
      </c>
      <c r="P16" s="126">
        <f t="shared" si="16"/>
        <v>4142.4000000000005</v>
      </c>
      <c r="Q16" s="126">
        <f t="shared" si="17"/>
        <v>4401.3</v>
      </c>
      <c r="R16" s="127">
        <f t="shared" si="18"/>
        <v>4660.2</v>
      </c>
      <c r="S16" s="267" t="s">
        <v>352</v>
      </c>
      <c r="T16" s="261" t="s">
        <v>353</v>
      </c>
    </row>
    <row r="17" spans="1:20" ht="15.75" customHeight="1" x14ac:dyDescent="0.25">
      <c r="A17" s="612"/>
      <c r="B17" s="130" t="s">
        <v>333</v>
      </c>
      <c r="C17" s="228">
        <f t="shared" si="0"/>
        <v>776.69999999999993</v>
      </c>
      <c r="D17" s="228">
        <f t="shared" si="1"/>
        <v>1035.6000000000001</v>
      </c>
      <c r="E17" s="228">
        <f t="shared" si="2"/>
        <v>1294.5</v>
      </c>
      <c r="F17" s="228">
        <f t="shared" si="3"/>
        <v>1553.3999999999999</v>
      </c>
      <c r="G17" s="228">
        <f t="shared" si="4"/>
        <v>1812.3</v>
      </c>
      <c r="H17" s="228">
        <f t="shared" si="15"/>
        <v>2071.2000000000003</v>
      </c>
      <c r="I17" s="228">
        <f t="shared" si="5"/>
        <v>2330.1</v>
      </c>
      <c r="J17" s="504">
        <v>2589</v>
      </c>
      <c r="K17" s="228">
        <f t="shared" si="6"/>
        <v>2847.9</v>
      </c>
      <c r="L17" s="228">
        <f t="shared" si="7"/>
        <v>3106.7999999999997</v>
      </c>
      <c r="M17" s="228">
        <f t="shared" si="8"/>
        <v>3365.7000000000003</v>
      </c>
      <c r="N17" s="228">
        <f t="shared" si="9"/>
        <v>3624.6</v>
      </c>
      <c r="O17" s="228">
        <f t="shared" si="10"/>
        <v>3883.5</v>
      </c>
      <c r="P17" s="228">
        <f t="shared" si="16"/>
        <v>4142.4000000000005</v>
      </c>
      <c r="Q17" s="228">
        <f t="shared" si="17"/>
        <v>4401.3</v>
      </c>
      <c r="R17" s="114">
        <f t="shared" si="18"/>
        <v>4660.2</v>
      </c>
      <c r="S17" s="268" t="s">
        <v>359</v>
      </c>
      <c r="T17" s="262" t="s">
        <v>360</v>
      </c>
    </row>
    <row r="18" spans="1:20" ht="15.75" customHeight="1" x14ac:dyDescent="0.25">
      <c r="A18" s="612"/>
      <c r="B18" s="130" t="s">
        <v>334</v>
      </c>
      <c r="C18" s="228">
        <f t="shared" si="0"/>
        <v>776.69999999999993</v>
      </c>
      <c r="D18" s="228">
        <f t="shared" si="1"/>
        <v>1035.6000000000001</v>
      </c>
      <c r="E18" s="228">
        <f t="shared" si="2"/>
        <v>1294.5</v>
      </c>
      <c r="F18" s="228">
        <f t="shared" si="3"/>
        <v>1553.3999999999999</v>
      </c>
      <c r="G18" s="228">
        <f t="shared" si="4"/>
        <v>1812.3</v>
      </c>
      <c r="H18" s="228">
        <f t="shared" si="15"/>
        <v>2071.2000000000003</v>
      </c>
      <c r="I18" s="228">
        <f t="shared" si="5"/>
        <v>2330.1</v>
      </c>
      <c r="J18" s="504">
        <v>2589</v>
      </c>
      <c r="K18" s="228">
        <f t="shared" si="6"/>
        <v>2847.9</v>
      </c>
      <c r="L18" s="228">
        <f t="shared" si="7"/>
        <v>3106.7999999999997</v>
      </c>
      <c r="M18" s="228">
        <f t="shared" si="8"/>
        <v>3365.7000000000003</v>
      </c>
      <c r="N18" s="228">
        <f t="shared" si="9"/>
        <v>3624.6</v>
      </c>
      <c r="O18" s="228">
        <f t="shared" si="10"/>
        <v>3883.5</v>
      </c>
      <c r="P18" s="228">
        <f t="shared" si="16"/>
        <v>4142.4000000000005</v>
      </c>
      <c r="Q18" s="228">
        <f t="shared" si="17"/>
        <v>4401.3</v>
      </c>
      <c r="R18" s="114">
        <f t="shared" si="18"/>
        <v>4660.2</v>
      </c>
      <c r="S18" s="268" t="s">
        <v>352</v>
      </c>
      <c r="T18" s="262" t="s">
        <v>353</v>
      </c>
    </row>
    <row r="19" spans="1:20" ht="15.75" customHeight="1" x14ac:dyDescent="0.25">
      <c r="A19" s="612"/>
      <c r="B19" s="130" t="s">
        <v>293</v>
      </c>
      <c r="C19" s="228">
        <f t="shared" si="0"/>
        <v>776.69999999999993</v>
      </c>
      <c r="D19" s="228">
        <f t="shared" si="1"/>
        <v>1035.6000000000001</v>
      </c>
      <c r="E19" s="228">
        <f t="shared" si="2"/>
        <v>1294.5</v>
      </c>
      <c r="F19" s="228">
        <f t="shared" si="3"/>
        <v>1553.3999999999999</v>
      </c>
      <c r="G19" s="228">
        <f t="shared" si="4"/>
        <v>1812.3</v>
      </c>
      <c r="H19" s="228">
        <f t="shared" si="15"/>
        <v>2071.2000000000003</v>
      </c>
      <c r="I19" s="228">
        <f t="shared" si="5"/>
        <v>2330.1</v>
      </c>
      <c r="J19" s="504">
        <v>2589</v>
      </c>
      <c r="K19" s="228">
        <f t="shared" si="6"/>
        <v>2847.9</v>
      </c>
      <c r="L19" s="228">
        <f t="shared" si="7"/>
        <v>3106.7999999999997</v>
      </c>
      <c r="M19" s="228">
        <f t="shared" si="8"/>
        <v>3365.7000000000003</v>
      </c>
      <c r="N19" s="228">
        <f t="shared" si="9"/>
        <v>3624.6</v>
      </c>
      <c r="O19" s="228">
        <f t="shared" si="10"/>
        <v>3883.5</v>
      </c>
      <c r="P19" s="228">
        <f t="shared" si="16"/>
        <v>4142.4000000000005</v>
      </c>
      <c r="Q19" s="228">
        <f t="shared" si="17"/>
        <v>4401.3</v>
      </c>
      <c r="R19" s="114">
        <f t="shared" si="18"/>
        <v>4660.2</v>
      </c>
      <c r="S19" s="268" t="s">
        <v>352</v>
      </c>
      <c r="T19" s="262" t="s">
        <v>353</v>
      </c>
    </row>
    <row r="20" spans="1:20" ht="15.75" customHeight="1" x14ac:dyDescent="0.25">
      <c r="A20" s="612"/>
      <c r="B20" s="130" t="s">
        <v>145</v>
      </c>
      <c r="C20" s="228">
        <f t="shared" si="0"/>
        <v>776.69999999999993</v>
      </c>
      <c r="D20" s="228">
        <f t="shared" si="1"/>
        <v>1035.6000000000001</v>
      </c>
      <c r="E20" s="228">
        <f t="shared" si="2"/>
        <v>1294.5</v>
      </c>
      <c r="F20" s="228">
        <f t="shared" si="3"/>
        <v>1553.3999999999999</v>
      </c>
      <c r="G20" s="228">
        <f t="shared" si="4"/>
        <v>1812.3</v>
      </c>
      <c r="H20" s="228">
        <f t="shared" si="15"/>
        <v>2071.2000000000003</v>
      </c>
      <c r="I20" s="228">
        <f t="shared" si="5"/>
        <v>2330.1</v>
      </c>
      <c r="J20" s="504">
        <v>2589</v>
      </c>
      <c r="K20" s="228">
        <f t="shared" si="6"/>
        <v>2847.9</v>
      </c>
      <c r="L20" s="228">
        <f t="shared" si="7"/>
        <v>3106.7999999999997</v>
      </c>
      <c r="M20" s="228">
        <f t="shared" si="8"/>
        <v>3365.7000000000003</v>
      </c>
      <c r="N20" s="228">
        <f t="shared" si="9"/>
        <v>3624.6</v>
      </c>
      <c r="O20" s="228">
        <f t="shared" si="10"/>
        <v>3883.5</v>
      </c>
      <c r="P20" s="228">
        <f t="shared" si="16"/>
        <v>4142.4000000000005</v>
      </c>
      <c r="Q20" s="228">
        <f t="shared" si="17"/>
        <v>4401.3</v>
      </c>
      <c r="R20" s="114">
        <f t="shared" si="18"/>
        <v>4660.2</v>
      </c>
      <c r="S20" s="268" t="s">
        <v>352</v>
      </c>
      <c r="T20" s="262" t="s">
        <v>353</v>
      </c>
    </row>
    <row r="21" spans="1:20" ht="15.75" customHeight="1" x14ac:dyDescent="0.25">
      <c r="A21" s="612"/>
      <c r="B21" s="130" t="s">
        <v>146</v>
      </c>
      <c r="C21" s="228">
        <f t="shared" si="0"/>
        <v>776.69999999999993</v>
      </c>
      <c r="D21" s="228">
        <f t="shared" si="1"/>
        <v>1035.6000000000001</v>
      </c>
      <c r="E21" s="228">
        <f t="shared" si="2"/>
        <v>1294.5</v>
      </c>
      <c r="F21" s="228">
        <f t="shared" si="3"/>
        <v>1553.3999999999999</v>
      </c>
      <c r="G21" s="228">
        <f t="shared" si="4"/>
        <v>1812.3</v>
      </c>
      <c r="H21" s="228">
        <f t="shared" si="15"/>
        <v>2071.2000000000003</v>
      </c>
      <c r="I21" s="228">
        <f t="shared" si="5"/>
        <v>2330.1</v>
      </c>
      <c r="J21" s="504">
        <v>2589</v>
      </c>
      <c r="K21" s="228">
        <f t="shared" si="6"/>
        <v>2847.9</v>
      </c>
      <c r="L21" s="228">
        <f t="shared" si="7"/>
        <v>3106.7999999999997</v>
      </c>
      <c r="M21" s="228">
        <f t="shared" si="8"/>
        <v>3365.7000000000003</v>
      </c>
      <c r="N21" s="228">
        <f t="shared" si="9"/>
        <v>3624.6</v>
      </c>
      <c r="O21" s="228">
        <f t="shared" si="10"/>
        <v>3883.5</v>
      </c>
      <c r="P21" s="228">
        <f t="shared" si="16"/>
        <v>4142.4000000000005</v>
      </c>
      <c r="Q21" s="228">
        <f t="shared" si="17"/>
        <v>4401.3</v>
      </c>
      <c r="R21" s="114">
        <f t="shared" si="18"/>
        <v>4660.2</v>
      </c>
      <c r="S21" s="268" t="s">
        <v>352</v>
      </c>
      <c r="T21" s="262" t="s">
        <v>353</v>
      </c>
    </row>
    <row r="22" spans="1:20" ht="15.75" customHeight="1" x14ac:dyDescent="0.25">
      <c r="A22" s="612"/>
      <c r="B22" s="130" t="s">
        <v>5</v>
      </c>
      <c r="C22" s="228">
        <f t="shared" si="0"/>
        <v>776.69999999999993</v>
      </c>
      <c r="D22" s="228">
        <f t="shared" si="1"/>
        <v>1035.6000000000001</v>
      </c>
      <c r="E22" s="228">
        <f t="shared" si="2"/>
        <v>1294.5</v>
      </c>
      <c r="F22" s="228">
        <f t="shared" si="3"/>
        <v>1553.3999999999999</v>
      </c>
      <c r="G22" s="228">
        <f t="shared" si="4"/>
        <v>1812.3</v>
      </c>
      <c r="H22" s="228">
        <f t="shared" si="15"/>
        <v>2071.2000000000003</v>
      </c>
      <c r="I22" s="228">
        <f t="shared" si="5"/>
        <v>2330.1</v>
      </c>
      <c r="J22" s="504">
        <v>2589</v>
      </c>
      <c r="K22" s="228">
        <f t="shared" si="6"/>
        <v>2847.9</v>
      </c>
      <c r="L22" s="228">
        <f t="shared" si="7"/>
        <v>3106.7999999999997</v>
      </c>
      <c r="M22" s="228">
        <f t="shared" si="8"/>
        <v>3365.7000000000003</v>
      </c>
      <c r="N22" s="228">
        <f t="shared" si="9"/>
        <v>3624.6</v>
      </c>
      <c r="O22" s="228">
        <f t="shared" si="10"/>
        <v>3883.5</v>
      </c>
      <c r="P22" s="228">
        <f t="shared" si="16"/>
        <v>4142.4000000000005</v>
      </c>
      <c r="Q22" s="228">
        <f t="shared" si="17"/>
        <v>4401.3</v>
      </c>
      <c r="R22" s="114">
        <f t="shared" si="18"/>
        <v>4660.2</v>
      </c>
      <c r="S22" s="268" t="s">
        <v>352</v>
      </c>
      <c r="T22" s="262" t="s">
        <v>353</v>
      </c>
    </row>
    <row r="23" spans="1:20" ht="15.75" x14ac:dyDescent="0.25">
      <c r="A23" s="612"/>
      <c r="B23" s="130" t="s">
        <v>147</v>
      </c>
      <c r="C23" s="228">
        <f t="shared" si="0"/>
        <v>776.69999999999993</v>
      </c>
      <c r="D23" s="228">
        <f t="shared" si="1"/>
        <v>1035.6000000000001</v>
      </c>
      <c r="E23" s="228">
        <f t="shared" si="2"/>
        <v>1294.5</v>
      </c>
      <c r="F23" s="228">
        <f t="shared" si="3"/>
        <v>1553.3999999999999</v>
      </c>
      <c r="G23" s="228">
        <f t="shared" si="4"/>
        <v>1812.3</v>
      </c>
      <c r="H23" s="228">
        <f t="shared" si="15"/>
        <v>2071.2000000000003</v>
      </c>
      <c r="I23" s="228">
        <f t="shared" si="5"/>
        <v>2330.1</v>
      </c>
      <c r="J23" s="504">
        <v>2589</v>
      </c>
      <c r="K23" s="228">
        <f t="shared" si="6"/>
        <v>2847.9</v>
      </c>
      <c r="L23" s="228">
        <f t="shared" si="7"/>
        <v>3106.7999999999997</v>
      </c>
      <c r="M23" s="228">
        <f t="shared" si="8"/>
        <v>3365.7000000000003</v>
      </c>
      <c r="N23" s="228">
        <f t="shared" si="9"/>
        <v>3624.6</v>
      </c>
      <c r="O23" s="228">
        <f t="shared" si="10"/>
        <v>3883.5</v>
      </c>
      <c r="P23" s="228">
        <f t="shared" si="16"/>
        <v>4142.4000000000005</v>
      </c>
      <c r="Q23" s="228">
        <f t="shared" si="17"/>
        <v>4401.3</v>
      </c>
      <c r="R23" s="114">
        <f t="shared" si="18"/>
        <v>4660.2</v>
      </c>
      <c r="S23" s="268" t="s">
        <v>361</v>
      </c>
      <c r="T23" s="262" t="s">
        <v>362</v>
      </c>
    </row>
    <row r="24" spans="1:20" ht="15.75" x14ac:dyDescent="0.25">
      <c r="A24" s="612"/>
      <c r="B24" s="130" t="s">
        <v>335</v>
      </c>
      <c r="C24" s="228">
        <f t="shared" si="0"/>
        <v>776.69999999999993</v>
      </c>
      <c r="D24" s="228">
        <f t="shared" si="1"/>
        <v>1035.6000000000001</v>
      </c>
      <c r="E24" s="228">
        <f t="shared" si="2"/>
        <v>1294.5</v>
      </c>
      <c r="F24" s="228">
        <f t="shared" si="3"/>
        <v>1553.3999999999999</v>
      </c>
      <c r="G24" s="228">
        <f t="shared" si="4"/>
        <v>1812.3</v>
      </c>
      <c r="H24" s="228">
        <f t="shared" si="15"/>
        <v>2071.2000000000003</v>
      </c>
      <c r="I24" s="228">
        <f t="shared" si="5"/>
        <v>2330.1</v>
      </c>
      <c r="J24" s="504">
        <v>2589</v>
      </c>
      <c r="K24" s="228">
        <f t="shared" si="6"/>
        <v>2847.9</v>
      </c>
      <c r="L24" s="228">
        <f t="shared" si="7"/>
        <v>3106.7999999999997</v>
      </c>
      <c r="M24" s="228">
        <f t="shared" si="8"/>
        <v>3365.7000000000003</v>
      </c>
      <c r="N24" s="228">
        <f t="shared" si="9"/>
        <v>3624.6</v>
      </c>
      <c r="O24" s="228">
        <f t="shared" si="10"/>
        <v>3883.5</v>
      </c>
      <c r="P24" s="228">
        <f t="shared" si="16"/>
        <v>4142.4000000000005</v>
      </c>
      <c r="Q24" s="228">
        <f t="shared" si="17"/>
        <v>4401.3</v>
      </c>
      <c r="R24" s="114">
        <f t="shared" si="18"/>
        <v>4660.2</v>
      </c>
      <c r="S24" s="268" t="s">
        <v>352</v>
      </c>
      <c r="T24" s="262" t="s">
        <v>353</v>
      </c>
    </row>
    <row r="25" spans="1:20" ht="15.75" x14ac:dyDescent="0.25">
      <c r="A25" s="612"/>
      <c r="B25" s="130" t="s">
        <v>336</v>
      </c>
      <c r="C25" s="228">
        <f t="shared" si="0"/>
        <v>776.69999999999993</v>
      </c>
      <c r="D25" s="228">
        <f t="shared" si="1"/>
        <v>1035.6000000000001</v>
      </c>
      <c r="E25" s="228">
        <f t="shared" si="2"/>
        <v>1294.5</v>
      </c>
      <c r="F25" s="228">
        <f t="shared" si="3"/>
        <v>1553.3999999999999</v>
      </c>
      <c r="G25" s="228">
        <f t="shared" si="4"/>
        <v>1812.3</v>
      </c>
      <c r="H25" s="228">
        <f t="shared" si="15"/>
        <v>2071.2000000000003</v>
      </c>
      <c r="I25" s="228">
        <f t="shared" si="5"/>
        <v>2330.1</v>
      </c>
      <c r="J25" s="504">
        <v>2589</v>
      </c>
      <c r="K25" s="228">
        <f t="shared" si="6"/>
        <v>2847.9</v>
      </c>
      <c r="L25" s="228">
        <f t="shared" si="7"/>
        <v>3106.7999999999997</v>
      </c>
      <c r="M25" s="228">
        <f t="shared" si="8"/>
        <v>3365.7000000000003</v>
      </c>
      <c r="N25" s="228">
        <f t="shared" si="9"/>
        <v>3624.6</v>
      </c>
      <c r="O25" s="228">
        <f t="shared" si="10"/>
        <v>3883.5</v>
      </c>
      <c r="P25" s="228">
        <f t="shared" si="16"/>
        <v>4142.4000000000005</v>
      </c>
      <c r="Q25" s="228">
        <f t="shared" si="17"/>
        <v>4401.3</v>
      </c>
      <c r="R25" s="114">
        <f t="shared" si="18"/>
        <v>4660.2</v>
      </c>
      <c r="S25" s="268" t="s">
        <v>352</v>
      </c>
      <c r="T25" s="262" t="s">
        <v>353</v>
      </c>
    </row>
    <row r="26" spans="1:20" ht="15.75" x14ac:dyDescent="0.25">
      <c r="A26" s="612"/>
      <c r="B26" s="130" t="s">
        <v>150</v>
      </c>
      <c r="C26" s="228">
        <f t="shared" si="0"/>
        <v>776.69999999999993</v>
      </c>
      <c r="D26" s="228">
        <f t="shared" si="1"/>
        <v>1035.6000000000001</v>
      </c>
      <c r="E26" s="228">
        <f>J26*0.5</f>
        <v>1294.5</v>
      </c>
      <c r="F26" s="228">
        <f t="shared" si="3"/>
        <v>1553.3999999999999</v>
      </c>
      <c r="G26" s="228">
        <f t="shared" si="4"/>
        <v>1812.3</v>
      </c>
      <c r="H26" s="228">
        <f t="shared" si="15"/>
        <v>2071.2000000000003</v>
      </c>
      <c r="I26" s="228">
        <f t="shared" si="5"/>
        <v>2330.1</v>
      </c>
      <c r="J26" s="504">
        <v>2589</v>
      </c>
      <c r="K26" s="228">
        <f t="shared" si="6"/>
        <v>2847.9</v>
      </c>
      <c r="L26" s="228">
        <f t="shared" si="7"/>
        <v>3106.7999999999997</v>
      </c>
      <c r="M26" s="228">
        <f t="shared" si="8"/>
        <v>3365.7000000000003</v>
      </c>
      <c r="N26" s="228">
        <f t="shared" si="9"/>
        <v>3624.6</v>
      </c>
      <c r="O26" s="228">
        <f t="shared" si="10"/>
        <v>3883.5</v>
      </c>
      <c r="P26" s="228">
        <f t="shared" si="16"/>
        <v>4142.4000000000005</v>
      </c>
      <c r="Q26" s="228">
        <f t="shared" si="17"/>
        <v>4401.3</v>
      </c>
      <c r="R26" s="114">
        <f t="shared" si="18"/>
        <v>4660.2</v>
      </c>
      <c r="S26" s="268" t="s">
        <v>352</v>
      </c>
      <c r="T26" s="262" t="s">
        <v>353</v>
      </c>
    </row>
    <row r="27" spans="1:20" ht="15.75" x14ac:dyDescent="0.25">
      <c r="A27" s="612"/>
      <c r="B27" s="130" t="s">
        <v>151</v>
      </c>
      <c r="C27" s="228">
        <f t="shared" si="0"/>
        <v>776.69999999999993</v>
      </c>
      <c r="D27" s="228">
        <f t="shared" si="1"/>
        <v>1035.6000000000001</v>
      </c>
      <c r="E27" s="228">
        <f>J27*0.5</f>
        <v>1294.5</v>
      </c>
      <c r="F27" s="228">
        <f t="shared" si="3"/>
        <v>1553.3999999999999</v>
      </c>
      <c r="G27" s="228">
        <f t="shared" si="4"/>
        <v>1812.3</v>
      </c>
      <c r="H27" s="228">
        <f t="shared" si="15"/>
        <v>2071.2000000000003</v>
      </c>
      <c r="I27" s="228">
        <f t="shared" si="5"/>
        <v>2330.1</v>
      </c>
      <c r="J27" s="504">
        <v>2589</v>
      </c>
      <c r="K27" s="228">
        <f t="shared" si="6"/>
        <v>2847.9</v>
      </c>
      <c r="L27" s="228">
        <f t="shared" si="7"/>
        <v>3106.7999999999997</v>
      </c>
      <c r="M27" s="228">
        <f t="shared" si="8"/>
        <v>3365.7000000000003</v>
      </c>
      <c r="N27" s="228">
        <f t="shared" si="9"/>
        <v>3624.6</v>
      </c>
      <c r="O27" s="228">
        <f t="shared" si="10"/>
        <v>3883.5</v>
      </c>
      <c r="P27" s="228">
        <f t="shared" si="16"/>
        <v>4142.4000000000005</v>
      </c>
      <c r="Q27" s="228">
        <f t="shared" si="17"/>
        <v>4401.3</v>
      </c>
      <c r="R27" s="114">
        <f t="shared" si="18"/>
        <v>4660.2</v>
      </c>
      <c r="S27" s="268" t="s">
        <v>352</v>
      </c>
      <c r="T27" s="262" t="s">
        <v>353</v>
      </c>
    </row>
    <row r="28" spans="1:20" ht="15.75" customHeight="1" x14ac:dyDescent="0.25">
      <c r="A28" s="612"/>
      <c r="B28" s="224" t="s">
        <v>294</v>
      </c>
      <c r="C28" s="228">
        <f t="shared" si="0"/>
        <v>776.69999999999993</v>
      </c>
      <c r="D28" s="228">
        <f t="shared" si="1"/>
        <v>1035.6000000000001</v>
      </c>
      <c r="E28" s="228">
        <f t="shared" si="2"/>
        <v>1294.5</v>
      </c>
      <c r="F28" s="228">
        <f t="shared" si="3"/>
        <v>1553.3999999999999</v>
      </c>
      <c r="G28" s="228">
        <f t="shared" si="4"/>
        <v>1812.3</v>
      </c>
      <c r="H28" s="228">
        <f t="shared" si="15"/>
        <v>2071.2000000000003</v>
      </c>
      <c r="I28" s="228">
        <f t="shared" si="5"/>
        <v>2330.1</v>
      </c>
      <c r="J28" s="504">
        <v>2589</v>
      </c>
      <c r="K28" s="228">
        <f t="shared" si="6"/>
        <v>2847.9</v>
      </c>
      <c r="L28" s="228">
        <f t="shared" si="7"/>
        <v>3106.7999999999997</v>
      </c>
      <c r="M28" s="228">
        <f t="shared" si="8"/>
        <v>3365.7000000000003</v>
      </c>
      <c r="N28" s="228">
        <f t="shared" si="9"/>
        <v>3624.6</v>
      </c>
      <c r="O28" s="228">
        <f t="shared" si="10"/>
        <v>3883.5</v>
      </c>
      <c r="P28" s="228">
        <f t="shared" si="16"/>
        <v>4142.4000000000005</v>
      </c>
      <c r="Q28" s="228">
        <f t="shared" si="17"/>
        <v>4401.3</v>
      </c>
      <c r="R28" s="114">
        <f t="shared" si="18"/>
        <v>4660.2</v>
      </c>
      <c r="S28" s="268" t="s">
        <v>352</v>
      </c>
      <c r="T28" s="262" t="s">
        <v>353</v>
      </c>
    </row>
    <row r="29" spans="1:20" ht="15.75" customHeight="1" x14ac:dyDescent="0.25">
      <c r="A29" s="613"/>
      <c r="B29" s="624" t="s">
        <v>299</v>
      </c>
      <c r="C29" s="547">
        <f t="shared" si="0"/>
        <v>794.69999999999993</v>
      </c>
      <c r="D29" s="547">
        <f t="shared" si="1"/>
        <v>1059.6000000000001</v>
      </c>
      <c r="E29" s="547">
        <f t="shared" si="2"/>
        <v>1324.5</v>
      </c>
      <c r="F29" s="547">
        <f t="shared" si="3"/>
        <v>1589.3999999999999</v>
      </c>
      <c r="G29" s="547">
        <f t="shared" si="4"/>
        <v>1854.3</v>
      </c>
      <c r="H29" s="547">
        <f t="shared" si="15"/>
        <v>2119.2000000000003</v>
      </c>
      <c r="I29" s="547">
        <f t="shared" si="5"/>
        <v>2384.1</v>
      </c>
      <c r="J29" s="499">
        <v>2649</v>
      </c>
      <c r="K29" s="547">
        <f t="shared" si="6"/>
        <v>2913.9</v>
      </c>
      <c r="L29" s="547">
        <f t="shared" si="7"/>
        <v>3178.7999999999997</v>
      </c>
      <c r="M29" s="547">
        <f t="shared" si="8"/>
        <v>3443.7000000000003</v>
      </c>
      <c r="N29" s="547">
        <f t="shared" si="9"/>
        <v>3708.6</v>
      </c>
      <c r="O29" s="547">
        <f t="shared" si="10"/>
        <v>3973.5</v>
      </c>
      <c r="P29" s="547">
        <f t="shared" si="16"/>
        <v>4238.4000000000005</v>
      </c>
      <c r="Q29" s="547">
        <f t="shared" si="17"/>
        <v>4503.3</v>
      </c>
      <c r="R29" s="552">
        <f t="shared" si="18"/>
        <v>4768.2</v>
      </c>
      <c r="S29" s="632" t="s">
        <v>352</v>
      </c>
      <c r="T29" s="633" t="s">
        <v>353</v>
      </c>
    </row>
    <row r="30" spans="1:20" ht="157.5" customHeight="1" x14ac:dyDescent="0.25">
      <c r="A30" s="613"/>
      <c r="B30" s="625"/>
      <c r="C30" s="548"/>
      <c r="D30" s="548"/>
      <c r="E30" s="548"/>
      <c r="F30" s="548"/>
      <c r="G30" s="548"/>
      <c r="H30" s="548"/>
      <c r="I30" s="548"/>
      <c r="J30" s="500">
        <v>150</v>
      </c>
      <c r="K30" s="548"/>
      <c r="L30" s="548"/>
      <c r="M30" s="548"/>
      <c r="N30" s="548"/>
      <c r="O30" s="548"/>
      <c r="P30" s="548"/>
      <c r="Q30" s="548"/>
      <c r="R30" s="553"/>
      <c r="S30" s="568"/>
      <c r="T30" s="570"/>
    </row>
    <row r="31" spans="1:20" ht="31.5" x14ac:dyDescent="0.25">
      <c r="A31" s="612"/>
      <c r="B31" s="225" t="s">
        <v>337</v>
      </c>
      <c r="C31" s="228">
        <f t="shared" si="0"/>
        <v>630.9</v>
      </c>
      <c r="D31" s="228">
        <f t="shared" si="1"/>
        <v>841.2</v>
      </c>
      <c r="E31" s="228">
        <f t="shared" si="2"/>
        <v>1051.5</v>
      </c>
      <c r="F31" s="228">
        <f t="shared" si="3"/>
        <v>1261.8</v>
      </c>
      <c r="G31" s="228">
        <f t="shared" si="4"/>
        <v>1472.1</v>
      </c>
      <c r="H31" s="228">
        <f t="shared" si="15"/>
        <v>1682.4</v>
      </c>
      <c r="I31" s="228">
        <f t="shared" si="5"/>
        <v>1892.7</v>
      </c>
      <c r="J31" s="504">
        <v>2103</v>
      </c>
      <c r="K31" s="228">
        <f t="shared" si="6"/>
        <v>2313.3000000000002</v>
      </c>
      <c r="L31" s="228">
        <f t="shared" si="7"/>
        <v>2523.6</v>
      </c>
      <c r="M31" s="228">
        <f t="shared" si="8"/>
        <v>2733.9</v>
      </c>
      <c r="N31" s="228">
        <f t="shared" si="9"/>
        <v>2944.2</v>
      </c>
      <c r="O31" s="228">
        <f t="shared" si="10"/>
        <v>3154.5</v>
      </c>
      <c r="P31" s="228">
        <f t="shared" ref="P31:P43" si="19">J31*1.6</f>
        <v>3364.8</v>
      </c>
      <c r="Q31" s="228">
        <f t="shared" ref="Q31:Q43" si="20">J31*1.7</f>
        <v>3575.1</v>
      </c>
      <c r="R31" s="114">
        <f t="shared" ref="R31:R43" si="21">J31*1.8</f>
        <v>3785.4</v>
      </c>
      <c r="S31" s="268" t="s">
        <v>298</v>
      </c>
      <c r="T31" s="262" t="s">
        <v>356</v>
      </c>
    </row>
    <row r="32" spans="1:20" ht="32.25" thickBot="1" x14ac:dyDescent="0.3">
      <c r="A32" s="614"/>
      <c r="B32" s="137" t="s">
        <v>338</v>
      </c>
      <c r="C32" s="133">
        <f t="shared" si="0"/>
        <v>630.9</v>
      </c>
      <c r="D32" s="133">
        <f t="shared" si="1"/>
        <v>841.2</v>
      </c>
      <c r="E32" s="133">
        <f t="shared" si="2"/>
        <v>1051.5</v>
      </c>
      <c r="F32" s="133">
        <f t="shared" si="3"/>
        <v>1261.8</v>
      </c>
      <c r="G32" s="133">
        <f t="shared" si="4"/>
        <v>1472.1</v>
      </c>
      <c r="H32" s="133">
        <f t="shared" si="15"/>
        <v>1682.4</v>
      </c>
      <c r="I32" s="133">
        <f t="shared" si="5"/>
        <v>1892.7</v>
      </c>
      <c r="J32" s="505">
        <v>2103</v>
      </c>
      <c r="K32" s="133">
        <f t="shared" si="6"/>
        <v>2313.3000000000002</v>
      </c>
      <c r="L32" s="133">
        <f t="shared" si="7"/>
        <v>2523.6</v>
      </c>
      <c r="M32" s="133">
        <f t="shared" si="8"/>
        <v>2733.9</v>
      </c>
      <c r="N32" s="133">
        <f t="shared" si="9"/>
        <v>2944.2</v>
      </c>
      <c r="O32" s="133">
        <f t="shared" si="10"/>
        <v>3154.5</v>
      </c>
      <c r="P32" s="133">
        <f t="shared" si="19"/>
        <v>3364.8</v>
      </c>
      <c r="Q32" s="133">
        <f t="shared" si="20"/>
        <v>3575.1</v>
      </c>
      <c r="R32" s="134">
        <f t="shared" si="21"/>
        <v>3785.4</v>
      </c>
      <c r="S32" s="269" t="s">
        <v>298</v>
      </c>
      <c r="T32" s="263" t="s">
        <v>353</v>
      </c>
    </row>
    <row r="33" spans="1:20" ht="15.75" x14ac:dyDescent="0.25">
      <c r="A33" s="611">
        <v>3</v>
      </c>
      <c r="B33" s="136" t="s">
        <v>6</v>
      </c>
      <c r="C33" s="126">
        <f t="shared" si="0"/>
        <v>801.9</v>
      </c>
      <c r="D33" s="126">
        <f t="shared" si="1"/>
        <v>1069.2</v>
      </c>
      <c r="E33" s="126">
        <f t="shared" si="2"/>
        <v>1336.5</v>
      </c>
      <c r="F33" s="126">
        <f t="shared" si="3"/>
        <v>1603.8</v>
      </c>
      <c r="G33" s="126">
        <f t="shared" si="4"/>
        <v>1871.1</v>
      </c>
      <c r="H33" s="126">
        <f t="shared" si="15"/>
        <v>2138.4</v>
      </c>
      <c r="I33" s="126">
        <f t="shared" si="5"/>
        <v>2405.7000000000003</v>
      </c>
      <c r="J33" s="126">
        <v>2673</v>
      </c>
      <c r="K33" s="126">
        <f t="shared" si="6"/>
        <v>2940.3</v>
      </c>
      <c r="L33" s="126">
        <f t="shared" si="7"/>
        <v>3207.6</v>
      </c>
      <c r="M33" s="126">
        <f t="shared" si="8"/>
        <v>3474.9</v>
      </c>
      <c r="N33" s="126">
        <f t="shared" si="9"/>
        <v>3742.2</v>
      </c>
      <c r="O33" s="126">
        <f t="shared" si="10"/>
        <v>4009.5</v>
      </c>
      <c r="P33" s="126">
        <f t="shared" si="19"/>
        <v>4276.8</v>
      </c>
      <c r="Q33" s="126">
        <f t="shared" si="20"/>
        <v>4544.0999999999995</v>
      </c>
      <c r="R33" s="127">
        <f t="shared" si="21"/>
        <v>4811.4000000000005</v>
      </c>
      <c r="S33" s="267" t="s">
        <v>352</v>
      </c>
      <c r="T33" s="261" t="s">
        <v>353</v>
      </c>
    </row>
    <row r="34" spans="1:20" ht="31.5" x14ac:dyDescent="0.25">
      <c r="A34" s="612"/>
      <c r="B34" s="21" t="s">
        <v>300</v>
      </c>
      <c r="C34" s="228">
        <f t="shared" si="0"/>
        <v>801.9</v>
      </c>
      <c r="D34" s="228">
        <f t="shared" si="1"/>
        <v>1069.2</v>
      </c>
      <c r="E34" s="228">
        <f t="shared" si="2"/>
        <v>1336.5</v>
      </c>
      <c r="F34" s="228">
        <f t="shared" si="3"/>
        <v>1603.8</v>
      </c>
      <c r="G34" s="228">
        <f t="shared" si="4"/>
        <v>1871.1</v>
      </c>
      <c r="H34" s="228">
        <f t="shared" si="15"/>
        <v>2138.4</v>
      </c>
      <c r="I34" s="228">
        <f t="shared" si="5"/>
        <v>2405.7000000000003</v>
      </c>
      <c r="J34" s="504">
        <v>2673</v>
      </c>
      <c r="K34" s="228">
        <f t="shared" si="6"/>
        <v>2940.3</v>
      </c>
      <c r="L34" s="228">
        <f t="shared" si="7"/>
        <v>3207.6</v>
      </c>
      <c r="M34" s="228">
        <f t="shared" si="8"/>
        <v>3474.9</v>
      </c>
      <c r="N34" s="228">
        <f t="shared" si="9"/>
        <v>3742.2</v>
      </c>
      <c r="O34" s="228">
        <f t="shared" si="10"/>
        <v>4009.5</v>
      </c>
      <c r="P34" s="228">
        <f t="shared" si="19"/>
        <v>4276.8</v>
      </c>
      <c r="Q34" s="228">
        <f t="shared" si="20"/>
        <v>4544.0999999999995</v>
      </c>
      <c r="R34" s="114">
        <f t="shared" si="21"/>
        <v>4811.4000000000005</v>
      </c>
      <c r="S34" s="268" t="s">
        <v>359</v>
      </c>
      <c r="T34" s="262" t="s">
        <v>360</v>
      </c>
    </row>
    <row r="35" spans="1:20" ht="30.75" x14ac:dyDescent="0.25">
      <c r="A35" s="612"/>
      <c r="B35" s="130" t="s">
        <v>301</v>
      </c>
      <c r="C35" s="228">
        <f t="shared" si="0"/>
        <v>801.9</v>
      </c>
      <c r="D35" s="228">
        <f t="shared" si="1"/>
        <v>1069.2</v>
      </c>
      <c r="E35" s="228">
        <f t="shared" si="2"/>
        <v>1336.5</v>
      </c>
      <c r="F35" s="228">
        <f t="shared" si="3"/>
        <v>1603.8</v>
      </c>
      <c r="G35" s="228">
        <f t="shared" si="4"/>
        <v>1871.1</v>
      </c>
      <c r="H35" s="228">
        <f t="shared" si="15"/>
        <v>2138.4</v>
      </c>
      <c r="I35" s="228">
        <f t="shared" si="5"/>
        <v>2405.7000000000003</v>
      </c>
      <c r="J35" s="504">
        <v>2673</v>
      </c>
      <c r="K35" s="228">
        <f t="shared" si="6"/>
        <v>2940.3</v>
      </c>
      <c r="L35" s="228">
        <f t="shared" si="7"/>
        <v>3207.6</v>
      </c>
      <c r="M35" s="228">
        <f t="shared" si="8"/>
        <v>3474.9</v>
      </c>
      <c r="N35" s="228">
        <f t="shared" si="9"/>
        <v>3742.2</v>
      </c>
      <c r="O35" s="228">
        <f t="shared" si="10"/>
        <v>4009.5</v>
      </c>
      <c r="P35" s="228">
        <f t="shared" si="19"/>
        <v>4276.8</v>
      </c>
      <c r="Q35" s="228">
        <f t="shared" si="20"/>
        <v>4544.0999999999995</v>
      </c>
      <c r="R35" s="114">
        <f t="shared" si="21"/>
        <v>4811.4000000000005</v>
      </c>
      <c r="S35" s="268" t="s">
        <v>352</v>
      </c>
      <c r="T35" s="262" t="s">
        <v>298</v>
      </c>
    </row>
    <row r="36" spans="1:20" ht="15.75" x14ac:dyDescent="0.25">
      <c r="A36" s="612"/>
      <c r="B36" s="130" t="s">
        <v>302</v>
      </c>
      <c r="C36" s="228">
        <f t="shared" si="0"/>
        <v>801.9</v>
      </c>
      <c r="D36" s="228">
        <f t="shared" si="1"/>
        <v>1069.2</v>
      </c>
      <c r="E36" s="228">
        <f t="shared" si="2"/>
        <v>1336.5</v>
      </c>
      <c r="F36" s="228">
        <f t="shared" si="3"/>
        <v>1603.8</v>
      </c>
      <c r="G36" s="228">
        <f t="shared" si="4"/>
        <v>1871.1</v>
      </c>
      <c r="H36" s="228">
        <f t="shared" si="15"/>
        <v>2138.4</v>
      </c>
      <c r="I36" s="228">
        <f t="shared" si="5"/>
        <v>2405.7000000000003</v>
      </c>
      <c r="J36" s="504">
        <v>2673</v>
      </c>
      <c r="K36" s="228">
        <f t="shared" si="6"/>
        <v>2940.3</v>
      </c>
      <c r="L36" s="228">
        <f t="shared" si="7"/>
        <v>3207.6</v>
      </c>
      <c r="M36" s="228">
        <f t="shared" si="8"/>
        <v>3474.9</v>
      </c>
      <c r="N36" s="228">
        <f t="shared" si="9"/>
        <v>3742.2</v>
      </c>
      <c r="O36" s="228">
        <f t="shared" si="10"/>
        <v>4009.5</v>
      </c>
      <c r="P36" s="228">
        <f t="shared" si="19"/>
        <v>4276.8</v>
      </c>
      <c r="Q36" s="228">
        <f t="shared" si="20"/>
        <v>4544.0999999999995</v>
      </c>
      <c r="R36" s="114">
        <f t="shared" si="21"/>
        <v>4811.4000000000005</v>
      </c>
      <c r="S36" s="268" t="s">
        <v>363</v>
      </c>
      <c r="T36" s="262" t="s">
        <v>364</v>
      </c>
    </row>
    <row r="37" spans="1:20" ht="31.5" x14ac:dyDescent="0.25">
      <c r="A37" s="612"/>
      <c r="B37" s="21" t="s">
        <v>377</v>
      </c>
      <c r="C37" s="228">
        <f t="shared" si="0"/>
        <v>651</v>
      </c>
      <c r="D37" s="228">
        <f t="shared" si="1"/>
        <v>868</v>
      </c>
      <c r="E37" s="228">
        <f t="shared" si="2"/>
        <v>1085</v>
      </c>
      <c r="F37" s="228">
        <f t="shared" si="3"/>
        <v>1302</v>
      </c>
      <c r="G37" s="228">
        <f t="shared" si="4"/>
        <v>1519</v>
      </c>
      <c r="H37" s="228">
        <f t="shared" si="15"/>
        <v>1736</v>
      </c>
      <c r="I37" s="228">
        <f t="shared" si="5"/>
        <v>1953</v>
      </c>
      <c r="J37" s="504">
        <v>2170</v>
      </c>
      <c r="K37" s="228">
        <f t="shared" si="6"/>
        <v>2387</v>
      </c>
      <c r="L37" s="228">
        <f t="shared" si="7"/>
        <v>2604</v>
      </c>
      <c r="M37" s="228">
        <f t="shared" si="8"/>
        <v>2821</v>
      </c>
      <c r="N37" s="228">
        <f t="shared" si="9"/>
        <v>3038</v>
      </c>
      <c r="O37" s="228">
        <f t="shared" si="10"/>
        <v>3255</v>
      </c>
      <c r="P37" s="228">
        <f t="shared" si="19"/>
        <v>3472</v>
      </c>
      <c r="Q37" s="228">
        <f t="shared" si="20"/>
        <v>3689</v>
      </c>
      <c r="R37" s="114">
        <f t="shared" si="21"/>
        <v>3906</v>
      </c>
      <c r="S37" s="268" t="s">
        <v>298</v>
      </c>
      <c r="T37" s="262" t="s">
        <v>356</v>
      </c>
    </row>
    <row r="38" spans="1:20" ht="30.75" x14ac:dyDescent="0.25">
      <c r="A38" s="612"/>
      <c r="B38" s="21" t="s">
        <v>378</v>
      </c>
      <c r="C38" s="228">
        <f t="shared" si="0"/>
        <v>651</v>
      </c>
      <c r="D38" s="228">
        <f t="shared" si="1"/>
        <v>868</v>
      </c>
      <c r="E38" s="228">
        <f t="shared" si="2"/>
        <v>1085</v>
      </c>
      <c r="F38" s="228">
        <f t="shared" si="3"/>
        <v>1302</v>
      </c>
      <c r="G38" s="228">
        <f t="shared" si="4"/>
        <v>1519</v>
      </c>
      <c r="H38" s="228">
        <f t="shared" si="15"/>
        <v>1736</v>
      </c>
      <c r="I38" s="228">
        <f t="shared" si="5"/>
        <v>1953</v>
      </c>
      <c r="J38" s="504">
        <v>2170</v>
      </c>
      <c r="K38" s="228">
        <f t="shared" si="6"/>
        <v>2387</v>
      </c>
      <c r="L38" s="228">
        <f t="shared" si="7"/>
        <v>2604</v>
      </c>
      <c r="M38" s="228">
        <f t="shared" si="8"/>
        <v>2821</v>
      </c>
      <c r="N38" s="228">
        <f t="shared" si="9"/>
        <v>3038</v>
      </c>
      <c r="O38" s="228">
        <f t="shared" si="10"/>
        <v>3255</v>
      </c>
      <c r="P38" s="228">
        <f t="shared" si="19"/>
        <v>3472</v>
      </c>
      <c r="Q38" s="228">
        <f t="shared" si="20"/>
        <v>3689</v>
      </c>
      <c r="R38" s="114">
        <f t="shared" si="21"/>
        <v>3906</v>
      </c>
      <c r="S38" s="268" t="s">
        <v>298</v>
      </c>
      <c r="T38" s="262" t="s">
        <v>360</v>
      </c>
    </row>
    <row r="39" spans="1:20" ht="31.5" x14ac:dyDescent="0.25">
      <c r="A39" s="612"/>
      <c r="B39" s="21" t="s">
        <v>379</v>
      </c>
      <c r="C39" s="228">
        <f t="shared" si="0"/>
        <v>801.9</v>
      </c>
      <c r="D39" s="228">
        <f t="shared" si="1"/>
        <v>1069.2</v>
      </c>
      <c r="E39" s="228">
        <f t="shared" si="2"/>
        <v>1336.5</v>
      </c>
      <c r="F39" s="228">
        <f t="shared" si="3"/>
        <v>1603.8</v>
      </c>
      <c r="G39" s="228">
        <f t="shared" si="4"/>
        <v>1871.1</v>
      </c>
      <c r="H39" s="228">
        <f t="shared" si="15"/>
        <v>2138.4</v>
      </c>
      <c r="I39" s="228">
        <f t="shared" si="5"/>
        <v>2405.7000000000003</v>
      </c>
      <c r="J39" s="504">
        <v>2673</v>
      </c>
      <c r="K39" s="228">
        <f t="shared" si="6"/>
        <v>2940.3</v>
      </c>
      <c r="L39" s="228">
        <f t="shared" si="7"/>
        <v>3207.6</v>
      </c>
      <c r="M39" s="228">
        <f t="shared" si="8"/>
        <v>3474.9</v>
      </c>
      <c r="N39" s="228">
        <f t="shared" si="9"/>
        <v>3742.2</v>
      </c>
      <c r="O39" s="228">
        <f t="shared" si="10"/>
        <v>4009.5</v>
      </c>
      <c r="P39" s="228">
        <f t="shared" si="19"/>
        <v>4276.8</v>
      </c>
      <c r="Q39" s="228">
        <f t="shared" si="20"/>
        <v>4544.0999999999995</v>
      </c>
      <c r="R39" s="114">
        <f t="shared" si="21"/>
        <v>4811.4000000000005</v>
      </c>
      <c r="S39" s="268" t="s">
        <v>359</v>
      </c>
      <c r="T39" s="262" t="s">
        <v>298</v>
      </c>
    </row>
    <row r="40" spans="1:20" ht="15.75" x14ac:dyDescent="0.25">
      <c r="A40" s="612"/>
      <c r="B40" s="21" t="s">
        <v>303</v>
      </c>
      <c r="C40" s="228">
        <f t="shared" si="0"/>
        <v>801.9</v>
      </c>
      <c r="D40" s="228">
        <f t="shared" si="1"/>
        <v>1069.2</v>
      </c>
      <c r="E40" s="228">
        <f t="shared" si="2"/>
        <v>1336.5</v>
      </c>
      <c r="F40" s="228">
        <f t="shared" si="3"/>
        <v>1603.8</v>
      </c>
      <c r="G40" s="228">
        <f t="shared" si="4"/>
        <v>1871.1</v>
      </c>
      <c r="H40" s="228">
        <f t="shared" si="15"/>
        <v>2138.4</v>
      </c>
      <c r="I40" s="228">
        <f t="shared" si="5"/>
        <v>2405.7000000000003</v>
      </c>
      <c r="J40" s="504">
        <v>2673</v>
      </c>
      <c r="K40" s="228">
        <f t="shared" si="6"/>
        <v>2940.3</v>
      </c>
      <c r="L40" s="228">
        <f t="shared" si="7"/>
        <v>3207.6</v>
      </c>
      <c r="M40" s="228">
        <f t="shared" si="8"/>
        <v>3474.9</v>
      </c>
      <c r="N40" s="228">
        <f t="shared" si="9"/>
        <v>3742.2</v>
      </c>
      <c r="O40" s="228">
        <f t="shared" si="10"/>
        <v>4009.5</v>
      </c>
      <c r="P40" s="228">
        <f t="shared" si="19"/>
        <v>4276.8</v>
      </c>
      <c r="Q40" s="228">
        <f t="shared" si="20"/>
        <v>4544.0999999999995</v>
      </c>
      <c r="R40" s="114">
        <f t="shared" si="21"/>
        <v>4811.4000000000005</v>
      </c>
      <c r="S40" s="268" t="s">
        <v>359</v>
      </c>
      <c r="T40" s="262" t="s">
        <v>360</v>
      </c>
    </row>
    <row r="41" spans="1:20" ht="15.75" x14ac:dyDescent="0.25">
      <c r="A41" s="612"/>
      <c r="B41" s="130" t="s">
        <v>304</v>
      </c>
      <c r="C41" s="228">
        <f t="shared" si="0"/>
        <v>801.9</v>
      </c>
      <c r="D41" s="228">
        <f t="shared" si="1"/>
        <v>1069.2</v>
      </c>
      <c r="E41" s="228">
        <f t="shared" si="2"/>
        <v>1336.5</v>
      </c>
      <c r="F41" s="228">
        <f t="shared" si="3"/>
        <v>1603.8</v>
      </c>
      <c r="G41" s="228">
        <f t="shared" si="4"/>
        <v>1871.1</v>
      </c>
      <c r="H41" s="228">
        <f t="shared" si="15"/>
        <v>2138.4</v>
      </c>
      <c r="I41" s="228">
        <f t="shared" si="5"/>
        <v>2405.7000000000003</v>
      </c>
      <c r="J41" s="504">
        <v>2673</v>
      </c>
      <c r="K41" s="228">
        <f t="shared" si="6"/>
        <v>2940.3</v>
      </c>
      <c r="L41" s="228">
        <f t="shared" si="7"/>
        <v>3207.6</v>
      </c>
      <c r="M41" s="228">
        <f t="shared" si="8"/>
        <v>3474.9</v>
      </c>
      <c r="N41" s="228">
        <f t="shared" si="9"/>
        <v>3742.2</v>
      </c>
      <c r="O41" s="228">
        <f t="shared" si="10"/>
        <v>4009.5</v>
      </c>
      <c r="P41" s="228">
        <f t="shared" si="19"/>
        <v>4276.8</v>
      </c>
      <c r="Q41" s="228">
        <f t="shared" si="20"/>
        <v>4544.0999999999995</v>
      </c>
      <c r="R41" s="114">
        <f t="shared" si="21"/>
        <v>4811.4000000000005</v>
      </c>
      <c r="S41" s="268" t="s">
        <v>365</v>
      </c>
      <c r="T41" s="262" t="s">
        <v>353</v>
      </c>
    </row>
    <row r="42" spans="1:20" ht="31.5" x14ac:dyDescent="0.25">
      <c r="A42" s="612"/>
      <c r="B42" s="21" t="s">
        <v>307</v>
      </c>
      <c r="C42" s="228">
        <f t="shared" si="0"/>
        <v>801.9</v>
      </c>
      <c r="D42" s="228">
        <f t="shared" si="1"/>
        <v>1069.2</v>
      </c>
      <c r="E42" s="228">
        <f t="shared" si="2"/>
        <v>1336.5</v>
      </c>
      <c r="F42" s="228">
        <f t="shared" si="3"/>
        <v>1603.8</v>
      </c>
      <c r="G42" s="228">
        <f t="shared" si="4"/>
        <v>1871.1</v>
      </c>
      <c r="H42" s="228">
        <f t="shared" si="15"/>
        <v>2138.4</v>
      </c>
      <c r="I42" s="228">
        <f t="shared" si="5"/>
        <v>2405.7000000000003</v>
      </c>
      <c r="J42" s="504">
        <v>2673</v>
      </c>
      <c r="K42" s="228">
        <f t="shared" si="6"/>
        <v>2940.3</v>
      </c>
      <c r="L42" s="228">
        <f t="shared" si="7"/>
        <v>3207.6</v>
      </c>
      <c r="M42" s="228">
        <f t="shared" si="8"/>
        <v>3474.9</v>
      </c>
      <c r="N42" s="228">
        <f t="shared" si="9"/>
        <v>3742.2</v>
      </c>
      <c r="O42" s="228">
        <f t="shared" si="10"/>
        <v>4009.5</v>
      </c>
      <c r="P42" s="228">
        <f t="shared" si="19"/>
        <v>4276.8</v>
      </c>
      <c r="Q42" s="228">
        <f t="shared" si="20"/>
        <v>4544.0999999999995</v>
      </c>
      <c r="R42" s="114">
        <f t="shared" si="21"/>
        <v>4811.4000000000005</v>
      </c>
      <c r="S42" s="268" t="s">
        <v>359</v>
      </c>
      <c r="T42" s="262" t="s">
        <v>298</v>
      </c>
    </row>
    <row r="43" spans="1:20" ht="16.5" thickBot="1" x14ac:dyDescent="0.3">
      <c r="A43" s="612"/>
      <c r="B43" s="137" t="s">
        <v>339</v>
      </c>
      <c r="C43" s="133">
        <f t="shared" si="0"/>
        <v>801.9</v>
      </c>
      <c r="D43" s="133">
        <f t="shared" si="1"/>
        <v>1069.2</v>
      </c>
      <c r="E43" s="133">
        <f t="shared" si="2"/>
        <v>1336.5</v>
      </c>
      <c r="F43" s="133">
        <f t="shared" si="3"/>
        <v>1603.8</v>
      </c>
      <c r="G43" s="133">
        <f t="shared" si="4"/>
        <v>1871.1</v>
      </c>
      <c r="H43" s="133">
        <f t="shared" si="15"/>
        <v>2138.4</v>
      </c>
      <c r="I43" s="133">
        <f t="shared" si="5"/>
        <v>2405.7000000000003</v>
      </c>
      <c r="J43" s="505">
        <v>2673</v>
      </c>
      <c r="K43" s="133">
        <f t="shared" si="6"/>
        <v>2940.3</v>
      </c>
      <c r="L43" s="133">
        <f t="shared" si="7"/>
        <v>3207.6</v>
      </c>
      <c r="M43" s="133">
        <f t="shared" si="8"/>
        <v>3474.9</v>
      </c>
      <c r="N43" s="133">
        <f t="shared" si="9"/>
        <v>3742.2</v>
      </c>
      <c r="O43" s="133">
        <f t="shared" si="10"/>
        <v>4009.5</v>
      </c>
      <c r="P43" s="133">
        <f t="shared" si="19"/>
        <v>4276.8</v>
      </c>
      <c r="Q43" s="133">
        <f t="shared" si="20"/>
        <v>4544.0999999999995</v>
      </c>
      <c r="R43" s="134">
        <f t="shared" si="21"/>
        <v>4811.4000000000005</v>
      </c>
      <c r="S43" s="269" t="s">
        <v>366</v>
      </c>
      <c r="T43" s="263" t="s">
        <v>367</v>
      </c>
    </row>
    <row r="44" spans="1:20" ht="16.5" thickBot="1" x14ac:dyDescent="0.3">
      <c r="A44" s="612"/>
      <c r="B44" s="480" t="s">
        <v>512</v>
      </c>
      <c r="C44" s="479">
        <f t="shared" ref="C44:C66" si="22">J44*0.3</f>
        <v>801.9</v>
      </c>
      <c r="D44" s="479">
        <f t="shared" ref="D44:D66" si="23">J44*0.4</f>
        <v>1069.2</v>
      </c>
      <c r="E44" s="479">
        <f t="shared" ref="E44:E66" si="24">J44*0.5</f>
        <v>1336.5</v>
      </c>
      <c r="F44" s="479">
        <f t="shared" ref="F44:F66" si="25">J44*0.6</f>
        <v>1603.8</v>
      </c>
      <c r="G44" s="479">
        <f t="shared" ref="G44:G66" si="26">J44*0.7</f>
        <v>1871.1</v>
      </c>
      <c r="H44" s="479">
        <f t="shared" ref="H44:H66" si="27">J44*0.8</f>
        <v>2138.4</v>
      </c>
      <c r="I44" s="479">
        <f t="shared" ref="I44:I66" si="28">J44*0.9</f>
        <v>2405.7000000000003</v>
      </c>
      <c r="J44" s="504">
        <v>2673</v>
      </c>
      <c r="K44" s="479">
        <f t="shared" ref="K44:K66" si="29">J44*1.1</f>
        <v>2940.3</v>
      </c>
      <c r="L44" s="479">
        <f t="shared" ref="L44:L66" si="30">J44*1.2</f>
        <v>3207.6</v>
      </c>
      <c r="M44" s="479">
        <f t="shared" ref="M44:M66" si="31">J44*1.3</f>
        <v>3474.9</v>
      </c>
      <c r="N44" s="479">
        <f t="shared" ref="N44:N66" si="32">J44*1.4</f>
        <v>3742.2</v>
      </c>
      <c r="O44" s="479">
        <f t="shared" ref="O44:O66" si="33">J44*1.5</f>
        <v>4009.5</v>
      </c>
      <c r="P44" s="479">
        <f t="shared" ref="P44:P66" si="34">J44*1.6</f>
        <v>4276.8</v>
      </c>
      <c r="Q44" s="479">
        <f t="shared" ref="Q44:Q66" si="35">J44*1.7</f>
        <v>4544.0999999999995</v>
      </c>
      <c r="R44" s="134">
        <f t="shared" ref="R44:R66" si="36">J44*1.8</f>
        <v>4811.4000000000005</v>
      </c>
      <c r="S44" s="269" t="s">
        <v>522</v>
      </c>
      <c r="T44" s="263" t="s">
        <v>523</v>
      </c>
    </row>
    <row r="45" spans="1:20" ht="16.5" thickBot="1" x14ac:dyDescent="0.3">
      <c r="A45" s="612"/>
      <c r="B45" s="480" t="s">
        <v>513</v>
      </c>
      <c r="C45" s="479">
        <f t="shared" si="22"/>
        <v>801.9</v>
      </c>
      <c r="D45" s="479">
        <f t="shared" si="23"/>
        <v>1069.2</v>
      </c>
      <c r="E45" s="479">
        <f t="shared" si="24"/>
        <v>1336.5</v>
      </c>
      <c r="F45" s="479">
        <f t="shared" si="25"/>
        <v>1603.8</v>
      </c>
      <c r="G45" s="479">
        <f t="shared" si="26"/>
        <v>1871.1</v>
      </c>
      <c r="H45" s="479">
        <f t="shared" si="27"/>
        <v>2138.4</v>
      </c>
      <c r="I45" s="479">
        <f t="shared" si="28"/>
        <v>2405.7000000000003</v>
      </c>
      <c r="J45" s="505">
        <v>2673</v>
      </c>
      <c r="K45" s="479">
        <f t="shared" si="29"/>
        <v>2940.3</v>
      </c>
      <c r="L45" s="479">
        <f t="shared" si="30"/>
        <v>3207.6</v>
      </c>
      <c r="M45" s="479">
        <f t="shared" si="31"/>
        <v>3474.9</v>
      </c>
      <c r="N45" s="479">
        <f t="shared" si="32"/>
        <v>3742.2</v>
      </c>
      <c r="O45" s="479">
        <f t="shared" si="33"/>
        <v>4009.5</v>
      </c>
      <c r="P45" s="479">
        <f t="shared" si="34"/>
        <v>4276.8</v>
      </c>
      <c r="Q45" s="479">
        <f t="shared" si="35"/>
        <v>4544.0999999999995</v>
      </c>
      <c r="R45" s="134">
        <f t="shared" si="36"/>
        <v>4811.4000000000005</v>
      </c>
      <c r="S45" s="269" t="s">
        <v>524</v>
      </c>
      <c r="T45" s="263" t="s">
        <v>525</v>
      </c>
    </row>
    <row r="46" spans="1:20" ht="16.5" thickBot="1" x14ac:dyDescent="0.3">
      <c r="A46" s="612"/>
      <c r="B46" s="480" t="s">
        <v>514</v>
      </c>
      <c r="C46" s="479">
        <f t="shared" si="22"/>
        <v>801.9</v>
      </c>
      <c r="D46" s="479">
        <f t="shared" si="23"/>
        <v>1069.2</v>
      </c>
      <c r="E46" s="479">
        <f t="shared" si="24"/>
        <v>1336.5</v>
      </c>
      <c r="F46" s="479">
        <f t="shared" si="25"/>
        <v>1603.8</v>
      </c>
      <c r="G46" s="479">
        <f t="shared" si="26"/>
        <v>1871.1</v>
      </c>
      <c r="H46" s="479">
        <f t="shared" si="27"/>
        <v>2138.4</v>
      </c>
      <c r="I46" s="479">
        <f t="shared" si="28"/>
        <v>2405.7000000000003</v>
      </c>
      <c r="J46" s="504">
        <v>2673</v>
      </c>
      <c r="K46" s="479">
        <f t="shared" si="29"/>
        <v>2940.3</v>
      </c>
      <c r="L46" s="479">
        <f t="shared" si="30"/>
        <v>3207.6</v>
      </c>
      <c r="M46" s="479">
        <f t="shared" si="31"/>
        <v>3474.9</v>
      </c>
      <c r="N46" s="479">
        <f t="shared" si="32"/>
        <v>3742.2</v>
      </c>
      <c r="O46" s="479">
        <f t="shared" si="33"/>
        <v>4009.5</v>
      </c>
      <c r="P46" s="479">
        <f t="shared" si="34"/>
        <v>4276.8</v>
      </c>
      <c r="Q46" s="479">
        <f t="shared" si="35"/>
        <v>4544.0999999999995</v>
      </c>
      <c r="R46" s="134">
        <f t="shared" si="36"/>
        <v>4811.4000000000005</v>
      </c>
      <c r="S46" s="269" t="s">
        <v>526</v>
      </c>
      <c r="T46" s="263" t="s">
        <v>527</v>
      </c>
    </row>
    <row r="47" spans="1:20" ht="16.5" thickBot="1" x14ac:dyDescent="0.3">
      <c r="A47" s="612"/>
      <c r="B47" s="480" t="s">
        <v>499</v>
      </c>
      <c r="C47" s="479">
        <f t="shared" si="22"/>
        <v>801.9</v>
      </c>
      <c r="D47" s="479">
        <f t="shared" si="23"/>
        <v>1069.2</v>
      </c>
      <c r="E47" s="479">
        <f t="shared" si="24"/>
        <v>1336.5</v>
      </c>
      <c r="F47" s="479">
        <f t="shared" si="25"/>
        <v>1603.8</v>
      </c>
      <c r="G47" s="479">
        <f t="shared" si="26"/>
        <v>1871.1</v>
      </c>
      <c r="H47" s="479">
        <f t="shared" si="27"/>
        <v>2138.4</v>
      </c>
      <c r="I47" s="479">
        <f t="shared" si="28"/>
        <v>2405.7000000000003</v>
      </c>
      <c r="J47" s="505">
        <v>2673</v>
      </c>
      <c r="K47" s="479">
        <f t="shared" si="29"/>
        <v>2940.3</v>
      </c>
      <c r="L47" s="479">
        <f t="shared" si="30"/>
        <v>3207.6</v>
      </c>
      <c r="M47" s="479">
        <f t="shared" si="31"/>
        <v>3474.9</v>
      </c>
      <c r="N47" s="479">
        <f t="shared" si="32"/>
        <v>3742.2</v>
      </c>
      <c r="O47" s="479">
        <f t="shared" si="33"/>
        <v>4009.5</v>
      </c>
      <c r="P47" s="479">
        <f t="shared" si="34"/>
        <v>4276.8</v>
      </c>
      <c r="Q47" s="479">
        <f t="shared" si="35"/>
        <v>4544.0999999999995</v>
      </c>
      <c r="R47" s="134">
        <f t="shared" si="36"/>
        <v>4811.4000000000005</v>
      </c>
      <c r="S47" s="269" t="s">
        <v>528</v>
      </c>
      <c r="T47" s="263" t="s">
        <v>529</v>
      </c>
    </row>
    <row r="48" spans="1:20" ht="16.5" thickBot="1" x14ac:dyDescent="0.3">
      <c r="A48" s="612"/>
      <c r="B48" s="480" t="s">
        <v>500</v>
      </c>
      <c r="C48" s="479">
        <f t="shared" si="22"/>
        <v>801.9</v>
      </c>
      <c r="D48" s="479">
        <f t="shared" si="23"/>
        <v>1069.2</v>
      </c>
      <c r="E48" s="479">
        <f t="shared" si="24"/>
        <v>1336.5</v>
      </c>
      <c r="F48" s="479">
        <f t="shared" si="25"/>
        <v>1603.8</v>
      </c>
      <c r="G48" s="479">
        <f t="shared" si="26"/>
        <v>1871.1</v>
      </c>
      <c r="H48" s="479">
        <f t="shared" si="27"/>
        <v>2138.4</v>
      </c>
      <c r="I48" s="479">
        <f t="shared" si="28"/>
        <v>2405.7000000000003</v>
      </c>
      <c r="J48" s="504">
        <v>2673</v>
      </c>
      <c r="K48" s="479">
        <f t="shared" si="29"/>
        <v>2940.3</v>
      </c>
      <c r="L48" s="479">
        <f t="shared" si="30"/>
        <v>3207.6</v>
      </c>
      <c r="M48" s="479">
        <f t="shared" si="31"/>
        <v>3474.9</v>
      </c>
      <c r="N48" s="479">
        <f t="shared" si="32"/>
        <v>3742.2</v>
      </c>
      <c r="O48" s="479">
        <f t="shared" si="33"/>
        <v>4009.5</v>
      </c>
      <c r="P48" s="479">
        <f t="shared" si="34"/>
        <v>4276.8</v>
      </c>
      <c r="Q48" s="479">
        <f t="shared" si="35"/>
        <v>4544.0999999999995</v>
      </c>
      <c r="R48" s="134">
        <f t="shared" si="36"/>
        <v>4811.4000000000005</v>
      </c>
      <c r="S48" s="269" t="s">
        <v>530</v>
      </c>
      <c r="T48" s="263" t="s">
        <v>531</v>
      </c>
    </row>
    <row r="49" spans="1:20" ht="16.5" thickBot="1" x14ac:dyDescent="0.3">
      <c r="A49" s="612"/>
      <c r="B49" s="480" t="s">
        <v>501</v>
      </c>
      <c r="C49" s="479">
        <f t="shared" si="22"/>
        <v>801.9</v>
      </c>
      <c r="D49" s="479">
        <f t="shared" si="23"/>
        <v>1069.2</v>
      </c>
      <c r="E49" s="479">
        <f t="shared" si="24"/>
        <v>1336.5</v>
      </c>
      <c r="F49" s="479">
        <f t="shared" si="25"/>
        <v>1603.8</v>
      </c>
      <c r="G49" s="479">
        <f t="shared" si="26"/>
        <v>1871.1</v>
      </c>
      <c r="H49" s="479">
        <f t="shared" si="27"/>
        <v>2138.4</v>
      </c>
      <c r="I49" s="479">
        <f t="shared" si="28"/>
        <v>2405.7000000000003</v>
      </c>
      <c r="J49" s="505">
        <v>2673</v>
      </c>
      <c r="K49" s="479">
        <f t="shared" si="29"/>
        <v>2940.3</v>
      </c>
      <c r="L49" s="479">
        <f t="shared" si="30"/>
        <v>3207.6</v>
      </c>
      <c r="M49" s="479">
        <f t="shared" si="31"/>
        <v>3474.9</v>
      </c>
      <c r="N49" s="479">
        <f t="shared" si="32"/>
        <v>3742.2</v>
      </c>
      <c r="O49" s="479">
        <f t="shared" si="33"/>
        <v>4009.5</v>
      </c>
      <c r="P49" s="479">
        <f t="shared" si="34"/>
        <v>4276.8</v>
      </c>
      <c r="Q49" s="479">
        <f t="shared" si="35"/>
        <v>4544.0999999999995</v>
      </c>
      <c r="R49" s="134">
        <f t="shared" si="36"/>
        <v>4811.4000000000005</v>
      </c>
      <c r="S49" s="269" t="s">
        <v>532</v>
      </c>
      <c r="T49" s="263" t="s">
        <v>533</v>
      </c>
    </row>
    <row r="50" spans="1:20" ht="16.5" thickBot="1" x14ac:dyDescent="0.3">
      <c r="A50" s="612"/>
      <c r="B50" s="480" t="s">
        <v>515</v>
      </c>
      <c r="C50" s="479">
        <f t="shared" si="22"/>
        <v>801.9</v>
      </c>
      <c r="D50" s="479">
        <f t="shared" si="23"/>
        <v>1069.2</v>
      </c>
      <c r="E50" s="479">
        <f t="shared" si="24"/>
        <v>1336.5</v>
      </c>
      <c r="F50" s="479">
        <f t="shared" si="25"/>
        <v>1603.8</v>
      </c>
      <c r="G50" s="479">
        <f t="shared" si="26"/>
        <v>1871.1</v>
      </c>
      <c r="H50" s="479">
        <f t="shared" si="27"/>
        <v>2138.4</v>
      </c>
      <c r="I50" s="479">
        <f t="shared" si="28"/>
        <v>2405.7000000000003</v>
      </c>
      <c r="J50" s="504">
        <v>2673</v>
      </c>
      <c r="K50" s="479">
        <f t="shared" si="29"/>
        <v>2940.3</v>
      </c>
      <c r="L50" s="479">
        <f t="shared" si="30"/>
        <v>3207.6</v>
      </c>
      <c r="M50" s="479">
        <f t="shared" si="31"/>
        <v>3474.9</v>
      </c>
      <c r="N50" s="479">
        <f t="shared" si="32"/>
        <v>3742.2</v>
      </c>
      <c r="O50" s="479">
        <f t="shared" si="33"/>
        <v>4009.5</v>
      </c>
      <c r="P50" s="479">
        <f t="shared" si="34"/>
        <v>4276.8</v>
      </c>
      <c r="Q50" s="479">
        <f t="shared" si="35"/>
        <v>4544.0999999999995</v>
      </c>
      <c r="R50" s="134">
        <f t="shared" si="36"/>
        <v>4811.4000000000005</v>
      </c>
      <c r="S50" s="269" t="s">
        <v>534</v>
      </c>
      <c r="T50" s="263" t="s">
        <v>535</v>
      </c>
    </row>
    <row r="51" spans="1:20" ht="16.5" thickBot="1" x14ac:dyDescent="0.3">
      <c r="A51" s="612"/>
      <c r="B51" s="480" t="s">
        <v>502</v>
      </c>
      <c r="C51" s="479">
        <f t="shared" si="22"/>
        <v>801.9</v>
      </c>
      <c r="D51" s="479">
        <f t="shared" si="23"/>
        <v>1069.2</v>
      </c>
      <c r="E51" s="479">
        <f t="shared" si="24"/>
        <v>1336.5</v>
      </c>
      <c r="F51" s="479">
        <f t="shared" si="25"/>
        <v>1603.8</v>
      </c>
      <c r="G51" s="479">
        <f t="shared" si="26"/>
        <v>1871.1</v>
      </c>
      <c r="H51" s="479">
        <f t="shared" si="27"/>
        <v>2138.4</v>
      </c>
      <c r="I51" s="479">
        <f t="shared" si="28"/>
        <v>2405.7000000000003</v>
      </c>
      <c r="J51" s="505">
        <v>2673</v>
      </c>
      <c r="K51" s="479">
        <f t="shared" si="29"/>
        <v>2940.3</v>
      </c>
      <c r="L51" s="479">
        <f t="shared" si="30"/>
        <v>3207.6</v>
      </c>
      <c r="M51" s="479">
        <f t="shared" si="31"/>
        <v>3474.9</v>
      </c>
      <c r="N51" s="479">
        <f t="shared" si="32"/>
        <v>3742.2</v>
      </c>
      <c r="O51" s="479">
        <f t="shared" si="33"/>
        <v>4009.5</v>
      </c>
      <c r="P51" s="479">
        <f t="shared" si="34"/>
        <v>4276.8</v>
      </c>
      <c r="Q51" s="479">
        <f t="shared" si="35"/>
        <v>4544.0999999999995</v>
      </c>
      <c r="R51" s="134">
        <f t="shared" si="36"/>
        <v>4811.4000000000005</v>
      </c>
      <c r="S51" s="269" t="s">
        <v>536</v>
      </c>
      <c r="T51" s="263" t="s">
        <v>537</v>
      </c>
    </row>
    <row r="52" spans="1:20" ht="16.5" thickBot="1" x14ac:dyDescent="0.3">
      <c r="A52" s="612"/>
      <c r="B52" s="480" t="s">
        <v>503</v>
      </c>
      <c r="C52" s="479">
        <f t="shared" si="22"/>
        <v>801.9</v>
      </c>
      <c r="D52" s="479">
        <f t="shared" si="23"/>
        <v>1069.2</v>
      </c>
      <c r="E52" s="479">
        <f t="shared" si="24"/>
        <v>1336.5</v>
      </c>
      <c r="F52" s="479">
        <f t="shared" si="25"/>
        <v>1603.8</v>
      </c>
      <c r="G52" s="479">
        <f t="shared" si="26"/>
        <v>1871.1</v>
      </c>
      <c r="H52" s="479">
        <f t="shared" si="27"/>
        <v>2138.4</v>
      </c>
      <c r="I52" s="479">
        <f t="shared" si="28"/>
        <v>2405.7000000000003</v>
      </c>
      <c r="J52" s="504">
        <v>2673</v>
      </c>
      <c r="K52" s="479">
        <f t="shared" si="29"/>
        <v>2940.3</v>
      </c>
      <c r="L52" s="479">
        <f t="shared" si="30"/>
        <v>3207.6</v>
      </c>
      <c r="M52" s="479">
        <f t="shared" si="31"/>
        <v>3474.9</v>
      </c>
      <c r="N52" s="479">
        <f t="shared" si="32"/>
        <v>3742.2</v>
      </c>
      <c r="O52" s="479">
        <f t="shared" si="33"/>
        <v>4009.5</v>
      </c>
      <c r="P52" s="479">
        <f t="shared" si="34"/>
        <v>4276.8</v>
      </c>
      <c r="Q52" s="479">
        <f t="shared" si="35"/>
        <v>4544.0999999999995</v>
      </c>
      <c r="R52" s="134">
        <f t="shared" si="36"/>
        <v>4811.4000000000005</v>
      </c>
      <c r="S52" s="269" t="s">
        <v>538</v>
      </c>
      <c r="T52" s="263" t="s">
        <v>539</v>
      </c>
    </row>
    <row r="53" spans="1:20" ht="16.5" thickBot="1" x14ac:dyDescent="0.3">
      <c r="A53" s="612"/>
      <c r="B53" s="480" t="s">
        <v>516</v>
      </c>
      <c r="C53" s="479">
        <f t="shared" si="22"/>
        <v>801.9</v>
      </c>
      <c r="D53" s="479">
        <f t="shared" si="23"/>
        <v>1069.2</v>
      </c>
      <c r="E53" s="479">
        <f t="shared" si="24"/>
        <v>1336.5</v>
      </c>
      <c r="F53" s="479">
        <f t="shared" si="25"/>
        <v>1603.8</v>
      </c>
      <c r="G53" s="479">
        <f t="shared" si="26"/>
        <v>1871.1</v>
      </c>
      <c r="H53" s="479">
        <f t="shared" si="27"/>
        <v>2138.4</v>
      </c>
      <c r="I53" s="479">
        <f t="shared" si="28"/>
        <v>2405.7000000000003</v>
      </c>
      <c r="J53" s="505">
        <v>2673</v>
      </c>
      <c r="K53" s="479">
        <f t="shared" si="29"/>
        <v>2940.3</v>
      </c>
      <c r="L53" s="479">
        <f t="shared" si="30"/>
        <v>3207.6</v>
      </c>
      <c r="M53" s="479">
        <f t="shared" si="31"/>
        <v>3474.9</v>
      </c>
      <c r="N53" s="479">
        <f t="shared" si="32"/>
        <v>3742.2</v>
      </c>
      <c r="O53" s="479">
        <f t="shared" si="33"/>
        <v>4009.5</v>
      </c>
      <c r="P53" s="479">
        <f t="shared" si="34"/>
        <v>4276.8</v>
      </c>
      <c r="Q53" s="479">
        <f t="shared" si="35"/>
        <v>4544.0999999999995</v>
      </c>
      <c r="R53" s="134">
        <f t="shared" si="36"/>
        <v>4811.4000000000005</v>
      </c>
      <c r="S53" s="269" t="s">
        <v>540</v>
      </c>
      <c r="T53" s="263" t="s">
        <v>364</v>
      </c>
    </row>
    <row r="54" spans="1:20" ht="16.5" thickBot="1" x14ac:dyDescent="0.3">
      <c r="A54" s="612"/>
      <c r="B54" s="480" t="s">
        <v>517</v>
      </c>
      <c r="C54" s="479">
        <f t="shared" si="22"/>
        <v>801.9</v>
      </c>
      <c r="D54" s="479">
        <f t="shared" si="23"/>
        <v>1069.2</v>
      </c>
      <c r="E54" s="479">
        <f t="shared" si="24"/>
        <v>1336.5</v>
      </c>
      <c r="F54" s="479">
        <f t="shared" si="25"/>
        <v>1603.8</v>
      </c>
      <c r="G54" s="479">
        <f t="shared" si="26"/>
        <v>1871.1</v>
      </c>
      <c r="H54" s="479">
        <f t="shared" si="27"/>
        <v>2138.4</v>
      </c>
      <c r="I54" s="479">
        <f t="shared" si="28"/>
        <v>2405.7000000000003</v>
      </c>
      <c r="J54" s="504">
        <v>2673</v>
      </c>
      <c r="K54" s="479">
        <f t="shared" si="29"/>
        <v>2940.3</v>
      </c>
      <c r="L54" s="479">
        <f t="shared" si="30"/>
        <v>3207.6</v>
      </c>
      <c r="M54" s="479">
        <f t="shared" si="31"/>
        <v>3474.9</v>
      </c>
      <c r="N54" s="479">
        <f t="shared" si="32"/>
        <v>3742.2</v>
      </c>
      <c r="O54" s="479">
        <f t="shared" si="33"/>
        <v>4009.5</v>
      </c>
      <c r="P54" s="479">
        <f t="shared" si="34"/>
        <v>4276.8</v>
      </c>
      <c r="Q54" s="479">
        <f t="shared" si="35"/>
        <v>4544.0999999999995</v>
      </c>
      <c r="R54" s="134">
        <f t="shared" si="36"/>
        <v>4811.4000000000005</v>
      </c>
      <c r="S54" s="269" t="s">
        <v>541</v>
      </c>
      <c r="T54" s="263" t="s">
        <v>542</v>
      </c>
    </row>
    <row r="55" spans="1:20" ht="16.5" thickBot="1" x14ac:dyDescent="0.3">
      <c r="A55" s="612"/>
      <c r="B55" s="480" t="s">
        <v>504</v>
      </c>
      <c r="C55" s="479">
        <f t="shared" si="22"/>
        <v>801.9</v>
      </c>
      <c r="D55" s="479">
        <f t="shared" si="23"/>
        <v>1069.2</v>
      </c>
      <c r="E55" s="479">
        <f t="shared" si="24"/>
        <v>1336.5</v>
      </c>
      <c r="F55" s="479">
        <f t="shared" si="25"/>
        <v>1603.8</v>
      </c>
      <c r="G55" s="479">
        <f t="shared" si="26"/>
        <v>1871.1</v>
      </c>
      <c r="H55" s="479">
        <f t="shared" si="27"/>
        <v>2138.4</v>
      </c>
      <c r="I55" s="479">
        <f t="shared" si="28"/>
        <v>2405.7000000000003</v>
      </c>
      <c r="J55" s="505">
        <v>2673</v>
      </c>
      <c r="K55" s="479">
        <f t="shared" si="29"/>
        <v>2940.3</v>
      </c>
      <c r="L55" s="479">
        <f t="shared" si="30"/>
        <v>3207.6</v>
      </c>
      <c r="M55" s="479">
        <f t="shared" si="31"/>
        <v>3474.9</v>
      </c>
      <c r="N55" s="479">
        <f t="shared" si="32"/>
        <v>3742.2</v>
      </c>
      <c r="O55" s="479">
        <f t="shared" si="33"/>
        <v>4009.5</v>
      </c>
      <c r="P55" s="479">
        <f t="shared" si="34"/>
        <v>4276.8</v>
      </c>
      <c r="Q55" s="479">
        <f t="shared" si="35"/>
        <v>4544.0999999999995</v>
      </c>
      <c r="R55" s="134">
        <f t="shared" si="36"/>
        <v>4811.4000000000005</v>
      </c>
      <c r="S55" s="269" t="s">
        <v>543</v>
      </c>
      <c r="T55" s="263" t="s">
        <v>544</v>
      </c>
    </row>
    <row r="56" spans="1:20" ht="16.5" thickBot="1" x14ac:dyDescent="0.3">
      <c r="A56" s="612"/>
      <c r="B56" s="480" t="s">
        <v>505</v>
      </c>
      <c r="C56" s="479">
        <f t="shared" si="22"/>
        <v>801.9</v>
      </c>
      <c r="D56" s="479">
        <f t="shared" si="23"/>
        <v>1069.2</v>
      </c>
      <c r="E56" s="479">
        <f t="shared" si="24"/>
        <v>1336.5</v>
      </c>
      <c r="F56" s="479">
        <f t="shared" si="25"/>
        <v>1603.8</v>
      </c>
      <c r="G56" s="479">
        <f t="shared" si="26"/>
        <v>1871.1</v>
      </c>
      <c r="H56" s="479">
        <f t="shared" si="27"/>
        <v>2138.4</v>
      </c>
      <c r="I56" s="479">
        <f t="shared" si="28"/>
        <v>2405.7000000000003</v>
      </c>
      <c r="J56" s="504">
        <v>2673</v>
      </c>
      <c r="K56" s="479">
        <f t="shared" si="29"/>
        <v>2940.3</v>
      </c>
      <c r="L56" s="479">
        <f t="shared" si="30"/>
        <v>3207.6</v>
      </c>
      <c r="M56" s="479">
        <f t="shared" si="31"/>
        <v>3474.9</v>
      </c>
      <c r="N56" s="479">
        <f t="shared" si="32"/>
        <v>3742.2</v>
      </c>
      <c r="O56" s="479">
        <f t="shared" si="33"/>
        <v>4009.5</v>
      </c>
      <c r="P56" s="479">
        <f t="shared" si="34"/>
        <v>4276.8</v>
      </c>
      <c r="Q56" s="479">
        <f t="shared" si="35"/>
        <v>4544.0999999999995</v>
      </c>
      <c r="R56" s="134">
        <f t="shared" si="36"/>
        <v>4811.4000000000005</v>
      </c>
      <c r="S56" s="269" t="s">
        <v>545</v>
      </c>
      <c r="T56" s="263" t="s">
        <v>546</v>
      </c>
    </row>
    <row r="57" spans="1:20" ht="16.5" thickBot="1" x14ac:dyDescent="0.3">
      <c r="A57" s="612"/>
      <c r="B57" s="480" t="s">
        <v>506</v>
      </c>
      <c r="C57" s="479">
        <f t="shared" si="22"/>
        <v>801.9</v>
      </c>
      <c r="D57" s="479">
        <f t="shared" si="23"/>
        <v>1069.2</v>
      </c>
      <c r="E57" s="479">
        <f t="shared" si="24"/>
        <v>1336.5</v>
      </c>
      <c r="F57" s="479">
        <f t="shared" si="25"/>
        <v>1603.8</v>
      </c>
      <c r="G57" s="479">
        <f t="shared" si="26"/>
        <v>1871.1</v>
      </c>
      <c r="H57" s="479">
        <f t="shared" si="27"/>
        <v>2138.4</v>
      </c>
      <c r="I57" s="479">
        <f t="shared" si="28"/>
        <v>2405.7000000000003</v>
      </c>
      <c r="J57" s="505">
        <v>2673</v>
      </c>
      <c r="K57" s="479">
        <f t="shared" si="29"/>
        <v>2940.3</v>
      </c>
      <c r="L57" s="479">
        <f t="shared" si="30"/>
        <v>3207.6</v>
      </c>
      <c r="M57" s="479">
        <f t="shared" si="31"/>
        <v>3474.9</v>
      </c>
      <c r="N57" s="479">
        <f t="shared" si="32"/>
        <v>3742.2</v>
      </c>
      <c r="O57" s="479">
        <f t="shared" si="33"/>
        <v>4009.5</v>
      </c>
      <c r="P57" s="479">
        <f t="shared" si="34"/>
        <v>4276.8</v>
      </c>
      <c r="Q57" s="479">
        <f t="shared" si="35"/>
        <v>4544.0999999999995</v>
      </c>
      <c r="R57" s="134">
        <f t="shared" si="36"/>
        <v>4811.4000000000005</v>
      </c>
      <c r="S57" s="269" t="s">
        <v>547</v>
      </c>
      <c r="T57" s="263" t="s">
        <v>548</v>
      </c>
    </row>
    <row r="58" spans="1:20" ht="16.5" thickBot="1" x14ac:dyDescent="0.3">
      <c r="A58" s="612"/>
      <c r="B58" s="480" t="s">
        <v>507</v>
      </c>
      <c r="C58" s="479">
        <f t="shared" si="22"/>
        <v>801.9</v>
      </c>
      <c r="D58" s="479">
        <f t="shared" si="23"/>
        <v>1069.2</v>
      </c>
      <c r="E58" s="479">
        <f t="shared" si="24"/>
        <v>1336.5</v>
      </c>
      <c r="F58" s="479">
        <f t="shared" si="25"/>
        <v>1603.8</v>
      </c>
      <c r="G58" s="479">
        <f t="shared" si="26"/>
        <v>1871.1</v>
      </c>
      <c r="H58" s="479">
        <f t="shared" si="27"/>
        <v>2138.4</v>
      </c>
      <c r="I58" s="479">
        <f t="shared" si="28"/>
        <v>2405.7000000000003</v>
      </c>
      <c r="J58" s="504">
        <v>2673</v>
      </c>
      <c r="K58" s="479">
        <f t="shared" si="29"/>
        <v>2940.3</v>
      </c>
      <c r="L58" s="479">
        <f t="shared" si="30"/>
        <v>3207.6</v>
      </c>
      <c r="M58" s="479">
        <f t="shared" si="31"/>
        <v>3474.9</v>
      </c>
      <c r="N58" s="479">
        <f t="shared" si="32"/>
        <v>3742.2</v>
      </c>
      <c r="O58" s="479">
        <f t="shared" si="33"/>
        <v>4009.5</v>
      </c>
      <c r="P58" s="479">
        <f t="shared" si="34"/>
        <v>4276.8</v>
      </c>
      <c r="Q58" s="479">
        <f t="shared" si="35"/>
        <v>4544.0999999999995</v>
      </c>
      <c r="R58" s="134">
        <f t="shared" si="36"/>
        <v>4811.4000000000005</v>
      </c>
      <c r="S58" s="269" t="s">
        <v>549</v>
      </c>
      <c r="T58" s="263" t="s">
        <v>550</v>
      </c>
    </row>
    <row r="59" spans="1:20" ht="16.5" thickBot="1" x14ac:dyDescent="0.3">
      <c r="A59" s="612"/>
      <c r="B59" s="480" t="s">
        <v>508</v>
      </c>
      <c r="C59" s="479">
        <f t="shared" si="22"/>
        <v>801.9</v>
      </c>
      <c r="D59" s="479">
        <f t="shared" si="23"/>
        <v>1069.2</v>
      </c>
      <c r="E59" s="479">
        <f t="shared" si="24"/>
        <v>1336.5</v>
      </c>
      <c r="F59" s="479">
        <f t="shared" si="25"/>
        <v>1603.8</v>
      </c>
      <c r="G59" s="479">
        <f t="shared" si="26"/>
        <v>1871.1</v>
      </c>
      <c r="H59" s="479">
        <f t="shared" si="27"/>
        <v>2138.4</v>
      </c>
      <c r="I59" s="479">
        <f t="shared" si="28"/>
        <v>2405.7000000000003</v>
      </c>
      <c r="J59" s="505">
        <v>2673</v>
      </c>
      <c r="K59" s="479">
        <f t="shared" si="29"/>
        <v>2940.3</v>
      </c>
      <c r="L59" s="479">
        <f t="shared" si="30"/>
        <v>3207.6</v>
      </c>
      <c r="M59" s="479">
        <f t="shared" si="31"/>
        <v>3474.9</v>
      </c>
      <c r="N59" s="479">
        <f t="shared" si="32"/>
        <v>3742.2</v>
      </c>
      <c r="O59" s="479">
        <f t="shared" si="33"/>
        <v>4009.5</v>
      </c>
      <c r="P59" s="479">
        <f t="shared" si="34"/>
        <v>4276.8</v>
      </c>
      <c r="Q59" s="479">
        <f t="shared" si="35"/>
        <v>4544.0999999999995</v>
      </c>
      <c r="R59" s="134">
        <f t="shared" si="36"/>
        <v>4811.4000000000005</v>
      </c>
      <c r="S59" s="269" t="s">
        <v>551</v>
      </c>
      <c r="T59" s="263" t="s">
        <v>552</v>
      </c>
    </row>
    <row r="60" spans="1:20" ht="16.5" thickBot="1" x14ac:dyDescent="0.3">
      <c r="A60" s="612"/>
      <c r="B60" s="480" t="s">
        <v>509</v>
      </c>
      <c r="C60" s="479">
        <f t="shared" si="22"/>
        <v>801.9</v>
      </c>
      <c r="D60" s="479">
        <f t="shared" si="23"/>
        <v>1069.2</v>
      </c>
      <c r="E60" s="479">
        <f t="shared" si="24"/>
        <v>1336.5</v>
      </c>
      <c r="F60" s="479">
        <f t="shared" si="25"/>
        <v>1603.8</v>
      </c>
      <c r="G60" s="479">
        <f t="shared" si="26"/>
        <v>1871.1</v>
      </c>
      <c r="H60" s="479">
        <f t="shared" si="27"/>
        <v>2138.4</v>
      </c>
      <c r="I60" s="479">
        <f t="shared" si="28"/>
        <v>2405.7000000000003</v>
      </c>
      <c r="J60" s="504">
        <v>2673</v>
      </c>
      <c r="K60" s="479">
        <f t="shared" si="29"/>
        <v>2940.3</v>
      </c>
      <c r="L60" s="479">
        <f t="shared" si="30"/>
        <v>3207.6</v>
      </c>
      <c r="M60" s="479">
        <f t="shared" si="31"/>
        <v>3474.9</v>
      </c>
      <c r="N60" s="479">
        <f t="shared" si="32"/>
        <v>3742.2</v>
      </c>
      <c r="O60" s="479">
        <f t="shared" si="33"/>
        <v>4009.5</v>
      </c>
      <c r="P60" s="479">
        <f t="shared" si="34"/>
        <v>4276.8</v>
      </c>
      <c r="Q60" s="479">
        <f t="shared" si="35"/>
        <v>4544.0999999999995</v>
      </c>
      <c r="R60" s="134">
        <f t="shared" si="36"/>
        <v>4811.4000000000005</v>
      </c>
      <c r="S60" s="269" t="s">
        <v>553</v>
      </c>
      <c r="T60" s="263" t="s">
        <v>554</v>
      </c>
    </row>
    <row r="61" spans="1:20" ht="16.5" thickBot="1" x14ac:dyDescent="0.3">
      <c r="A61" s="612"/>
      <c r="B61" s="480" t="s">
        <v>518</v>
      </c>
      <c r="C61" s="479">
        <f t="shared" si="22"/>
        <v>801.9</v>
      </c>
      <c r="D61" s="479">
        <f t="shared" si="23"/>
        <v>1069.2</v>
      </c>
      <c r="E61" s="479">
        <f t="shared" si="24"/>
        <v>1336.5</v>
      </c>
      <c r="F61" s="479">
        <f t="shared" si="25"/>
        <v>1603.8</v>
      </c>
      <c r="G61" s="479">
        <f t="shared" si="26"/>
        <v>1871.1</v>
      </c>
      <c r="H61" s="479">
        <f t="shared" si="27"/>
        <v>2138.4</v>
      </c>
      <c r="I61" s="479">
        <f t="shared" si="28"/>
        <v>2405.7000000000003</v>
      </c>
      <c r="J61" s="505">
        <v>2673</v>
      </c>
      <c r="K61" s="479">
        <f t="shared" si="29"/>
        <v>2940.3</v>
      </c>
      <c r="L61" s="479">
        <f t="shared" si="30"/>
        <v>3207.6</v>
      </c>
      <c r="M61" s="479">
        <f t="shared" si="31"/>
        <v>3474.9</v>
      </c>
      <c r="N61" s="479">
        <f t="shared" si="32"/>
        <v>3742.2</v>
      </c>
      <c r="O61" s="479">
        <f t="shared" si="33"/>
        <v>4009.5</v>
      </c>
      <c r="P61" s="479">
        <f t="shared" si="34"/>
        <v>4276.8</v>
      </c>
      <c r="Q61" s="479">
        <f t="shared" si="35"/>
        <v>4544.0999999999995</v>
      </c>
      <c r="R61" s="134">
        <f t="shared" si="36"/>
        <v>4811.4000000000005</v>
      </c>
      <c r="S61" s="269" t="s">
        <v>555</v>
      </c>
      <c r="T61" s="263" t="s">
        <v>556</v>
      </c>
    </row>
    <row r="62" spans="1:20" ht="16.5" thickBot="1" x14ac:dyDescent="0.3">
      <c r="A62" s="612"/>
      <c r="B62" s="480" t="s">
        <v>519</v>
      </c>
      <c r="C62" s="479">
        <f t="shared" si="22"/>
        <v>801.9</v>
      </c>
      <c r="D62" s="479">
        <f t="shared" si="23"/>
        <v>1069.2</v>
      </c>
      <c r="E62" s="479">
        <f t="shared" si="24"/>
        <v>1336.5</v>
      </c>
      <c r="F62" s="479">
        <f t="shared" si="25"/>
        <v>1603.8</v>
      </c>
      <c r="G62" s="479">
        <f t="shared" si="26"/>
        <v>1871.1</v>
      </c>
      <c r="H62" s="479">
        <f t="shared" si="27"/>
        <v>2138.4</v>
      </c>
      <c r="I62" s="479">
        <f t="shared" si="28"/>
        <v>2405.7000000000003</v>
      </c>
      <c r="J62" s="504">
        <v>2673</v>
      </c>
      <c r="K62" s="479">
        <f t="shared" si="29"/>
        <v>2940.3</v>
      </c>
      <c r="L62" s="479">
        <f t="shared" si="30"/>
        <v>3207.6</v>
      </c>
      <c r="M62" s="479">
        <f t="shared" si="31"/>
        <v>3474.9</v>
      </c>
      <c r="N62" s="479">
        <f t="shared" si="32"/>
        <v>3742.2</v>
      </c>
      <c r="O62" s="479">
        <f t="shared" si="33"/>
        <v>4009.5</v>
      </c>
      <c r="P62" s="479">
        <f t="shared" si="34"/>
        <v>4276.8</v>
      </c>
      <c r="Q62" s="479">
        <f t="shared" si="35"/>
        <v>4544.0999999999995</v>
      </c>
      <c r="R62" s="134">
        <f t="shared" si="36"/>
        <v>4811.4000000000005</v>
      </c>
      <c r="S62" s="269" t="s">
        <v>557</v>
      </c>
      <c r="T62" s="263" t="s">
        <v>558</v>
      </c>
    </row>
    <row r="63" spans="1:20" ht="16.5" thickBot="1" x14ac:dyDescent="0.3">
      <c r="A63" s="612"/>
      <c r="B63" s="480" t="s">
        <v>520</v>
      </c>
      <c r="C63" s="479">
        <f t="shared" si="22"/>
        <v>801.9</v>
      </c>
      <c r="D63" s="479">
        <f t="shared" si="23"/>
        <v>1069.2</v>
      </c>
      <c r="E63" s="479">
        <f t="shared" si="24"/>
        <v>1336.5</v>
      </c>
      <c r="F63" s="479">
        <f t="shared" si="25"/>
        <v>1603.8</v>
      </c>
      <c r="G63" s="479">
        <f t="shared" si="26"/>
        <v>1871.1</v>
      </c>
      <c r="H63" s="479">
        <f t="shared" si="27"/>
        <v>2138.4</v>
      </c>
      <c r="I63" s="479">
        <f t="shared" si="28"/>
        <v>2405.7000000000003</v>
      </c>
      <c r="J63" s="505">
        <v>2673</v>
      </c>
      <c r="K63" s="479">
        <f t="shared" si="29"/>
        <v>2940.3</v>
      </c>
      <c r="L63" s="479">
        <f t="shared" si="30"/>
        <v>3207.6</v>
      </c>
      <c r="M63" s="479">
        <f t="shared" si="31"/>
        <v>3474.9</v>
      </c>
      <c r="N63" s="479">
        <f t="shared" si="32"/>
        <v>3742.2</v>
      </c>
      <c r="O63" s="479">
        <f t="shared" si="33"/>
        <v>4009.5</v>
      </c>
      <c r="P63" s="479">
        <f t="shared" si="34"/>
        <v>4276.8</v>
      </c>
      <c r="Q63" s="479">
        <f t="shared" si="35"/>
        <v>4544.0999999999995</v>
      </c>
      <c r="R63" s="134">
        <f t="shared" si="36"/>
        <v>4811.4000000000005</v>
      </c>
      <c r="S63" s="269" t="s">
        <v>559</v>
      </c>
      <c r="T63" s="263" t="s">
        <v>560</v>
      </c>
    </row>
    <row r="64" spans="1:20" ht="16.5" thickBot="1" x14ac:dyDescent="0.3">
      <c r="A64" s="612"/>
      <c r="B64" s="480" t="s">
        <v>521</v>
      </c>
      <c r="C64" s="479">
        <f t="shared" si="22"/>
        <v>801.9</v>
      </c>
      <c r="D64" s="479">
        <f t="shared" si="23"/>
        <v>1069.2</v>
      </c>
      <c r="E64" s="479">
        <f t="shared" si="24"/>
        <v>1336.5</v>
      </c>
      <c r="F64" s="479">
        <f t="shared" si="25"/>
        <v>1603.8</v>
      </c>
      <c r="G64" s="479">
        <f t="shared" si="26"/>
        <v>1871.1</v>
      </c>
      <c r="H64" s="479">
        <f t="shared" si="27"/>
        <v>2138.4</v>
      </c>
      <c r="I64" s="479">
        <f t="shared" si="28"/>
        <v>2405.7000000000003</v>
      </c>
      <c r="J64" s="504">
        <v>2673</v>
      </c>
      <c r="K64" s="479">
        <f t="shared" si="29"/>
        <v>2940.3</v>
      </c>
      <c r="L64" s="479">
        <f t="shared" si="30"/>
        <v>3207.6</v>
      </c>
      <c r="M64" s="479">
        <f t="shared" si="31"/>
        <v>3474.9</v>
      </c>
      <c r="N64" s="479">
        <f t="shared" si="32"/>
        <v>3742.2</v>
      </c>
      <c r="O64" s="479">
        <f t="shared" si="33"/>
        <v>4009.5</v>
      </c>
      <c r="P64" s="479">
        <f t="shared" si="34"/>
        <v>4276.8</v>
      </c>
      <c r="Q64" s="479">
        <f t="shared" si="35"/>
        <v>4544.0999999999995</v>
      </c>
      <c r="R64" s="134">
        <f t="shared" si="36"/>
        <v>4811.4000000000005</v>
      </c>
      <c r="S64" s="269" t="s">
        <v>561</v>
      </c>
      <c r="T64" s="263" t="s">
        <v>562</v>
      </c>
    </row>
    <row r="65" spans="1:20" ht="16.5" thickBot="1" x14ac:dyDescent="0.3">
      <c r="A65" s="612"/>
      <c r="B65" s="480" t="s">
        <v>510</v>
      </c>
      <c r="C65" s="479">
        <f t="shared" si="22"/>
        <v>801.9</v>
      </c>
      <c r="D65" s="479">
        <f t="shared" si="23"/>
        <v>1069.2</v>
      </c>
      <c r="E65" s="479">
        <f t="shared" si="24"/>
        <v>1336.5</v>
      </c>
      <c r="F65" s="479">
        <f t="shared" si="25"/>
        <v>1603.8</v>
      </c>
      <c r="G65" s="479">
        <f t="shared" si="26"/>
        <v>1871.1</v>
      </c>
      <c r="H65" s="479">
        <f t="shared" si="27"/>
        <v>2138.4</v>
      </c>
      <c r="I65" s="479">
        <f t="shared" si="28"/>
        <v>2405.7000000000003</v>
      </c>
      <c r="J65" s="505">
        <v>2673</v>
      </c>
      <c r="K65" s="479">
        <f t="shared" si="29"/>
        <v>2940.3</v>
      </c>
      <c r="L65" s="479">
        <f t="shared" si="30"/>
        <v>3207.6</v>
      </c>
      <c r="M65" s="479">
        <f t="shared" si="31"/>
        <v>3474.9</v>
      </c>
      <c r="N65" s="479">
        <f t="shared" si="32"/>
        <v>3742.2</v>
      </c>
      <c r="O65" s="479">
        <f t="shared" si="33"/>
        <v>4009.5</v>
      </c>
      <c r="P65" s="479">
        <f t="shared" si="34"/>
        <v>4276.8</v>
      </c>
      <c r="Q65" s="479">
        <f t="shared" si="35"/>
        <v>4544.0999999999995</v>
      </c>
      <c r="R65" s="134">
        <f t="shared" si="36"/>
        <v>4811.4000000000005</v>
      </c>
      <c r="S65" s="269" t="s">
        <v>563</v>
      </c>
      <c r="T65" s="263" t="s">
        <v>564</v>
      </c>
    </row>
    <row r="66" spans="1:20" ht="16.5" thickBot="1" x14ac:dyDescent="0.3">
      <c r="A66" s="614"/>
      <c r="B66" s="480" t="s">
        <v>511</v>
      </c>
      <c r="C66" s="479">
        <f t="shared" si="22"/>
        <v>801.9</v>
      </c>
      <c r="D66" s="479">
        <f t="shared" si="23"/>
        <v>1069.2</v>
      </c>
      <c r="E66" s="479">
        <f t="shared" si="24"/>
        <v>1336.5</v>
      </c>
      <c r="F66" s="479">
        <f t="shared" si="25"/>
        <v>1603.8</v>
      </c>
      <c r="G66" s="479">
        <f t="shared" si="26"/>
        <v>1871.1</v>
      </c>
      <c r="H66" s="479">
        <f t="shared" si="27"/>
        <v>2138.4</v>
      </c>
      <c r="I66" s="479">
        <f t="shared" si="28"/>
        <v>2405.7000000000003</v>
      </c>
      <c r="J66" s="504">
        <v>2673</v>
      </c>
      <c r="K66" s="479">
        <f t="shared" si="29"/>
        <v>2940.3</v>
      </c>
      <c r="L66" s="479">
        <f t="shared" si="30"/>
        <v>3207.6</v>
      </c>
      <c r="M66" s="479">
        <f t="shared" si="31"/>
        <v>3474.9</v>
      </c>
      <c r="N66" s="479">
        <f t="shared" si="32"/>
        <v>3742.2</v>
      </c>
      <c r="O66" s="479">
        <f t="shared" si="33"/>
        <v>4009.5</v>
      </c>
      <c r="P66" s="479">
        <f t="shared" si="34"/>
        <v>4276.8</v>
      </c>
      <c r="Q66" s="479">
        <f t="shared" si="35"/>
        <v>4544.0999999999995</v>
      </c>
      <c r="R66" s="134">
        <f t="shared" si="36"/>
        <v>4811.4000000000005</v>
      </c>
      <c r="S66" s="269" t="s">
        <v>565</v>
      </c>
      <c r="T66" s="263" t="s">
        <v>566</v>
      </c>
    </row>
    <row r="67" spans="1:20" ht="15.75" x14ac:dyDescent="0.25">
      <c r="A67" s="603">
        <v>4</v>
      </c>
      <c r="B67" s="136" t="s">
        <v>155</v>
      </c>
      <c r="C67" s="126">
        <f t="shared" si="0"/>
        <v>852.3</v>
      </c>
      <c r="D67" s="126">
        <f t="shared" si="1"/>
        <v>1136.4000000000001</v>
      </c>
      <c r="E67" s="126">
        <f t="shared" si="2"/>
        <v>1420.5</v>
      </c>
      <c r="F67" s="126">
        <f t="shared" si="3"/>
        <v>1704.6</v>
      </c>
      <c r="G67" s="126">
        <f t="shared" si="4"/>
        <v>1988.6999999999998</v>
      </c>
      <c r="H67" s="126">
        <f t="shared" si="15"/>
        <v>2272.8000000000002</v>
      </c>
      <c r="I67" s="126">
        <f t="shared" si="5"/>
        <v>2556.9</v>
      </c>
      <c r="J67" s="126">
        <v>2841</v>
      </c>
      <c r="K67" s="126">
        <f t="shared" si="6"/>
        <v>3125.1000000000004</v>
      </c>
      <c r="L67" s="126">
        <f t="shared" si="7"/>
        <v>3409.2</v>
      </c>
      <c r="M67" s="126">
        <f t="shared" si="8"/>
        <v>3693.3</v>
      </c>
      <c r="N67" s="126">
        <f t="shared" si="9"/>
        <v>3977.3999999999996</v>
      </c>
      <c r="O67" s="126">
        <f t="shared" si="10"/>
        <v>4261.5</v>
      </c>
      <c r="P67" s="126">
        <f t="shared" ref="P67:P74" si="37">J67*1.6</f>
        <v>4545.6000000000004</v>
      </c>
      <c r="Q67" s="126">
        <f t="shared" ref="Q67:Q74" si="38">J67*1.7</f>
        <v>4829.7</v>
      </c>
      <c r="R67" s="127">
        <f t="shared" ref="R67:R74" si="39">J67*1.8</f>
        <v>5113.8</v>
      </c>
      <c r="S67" s="267" t="s">
        <v>352</v>
      </c>
      <c r="T67" s="261" t="s">
        <v>353</v>
      </c>
    </row>
    <row r="68" spans="1:20" ht="15.75" x14ac:dyDescent="0.25">
      <c r="A68" s="604"/>
      <c r="B68" s="21" t="s">
        <v>309</v>
      </c>
      <c r="C68" s="228">
        <f t="shared" si="0"/>
        <v>852.3</v>
      </c>
      <c r="D68" s="228">
        <f t="shared" si="1"/>
        <v>1136.4000000000001</v>
      </c>
      <c r="E68" s="228">
        <f t="shared" si="2"/>
        <v>1420.5</v>
      </c>
      <c r="F68" s="228">
        <f t="shared" si="3"/>
        <v>1704.6</v>
      </c>
      <c r="G68" s="228">
        <f t="shared" si="4"/>
        <v>1988.6999999999998</v>
      </c>
      <c r="H68" s="228">
        <f t="shared" si="15"/>
        <v>2272.8000000000002</v>
      </c>
      <c r="I68" s="228">
        <f t="shared" si="5"/>
        <v>2556.9</v>
      </c>
      <c r="J68" s="504">
        <v>2841</v>
      </c>
      <c r="K68" s="228">
        <f t="shared" si="6"/>
        <v>3125.1000000000004</v>
      </c>
      <c r="L68" s="228">
        <f t="shared" si="7"/>
        <v>3409.2</v>
      </c>
      <c r="M68" s="228">
        <f t="shared" si="8"/>
        <v>3693.3</v>
      </c>
      <c r="N68" s="228">
        <f t="shared" si="9"/>
        <v>3977.3999999999996</v>
      </c>
      <c r="O68" s="228">
        <f t="shared" si="10"/>
        <v>4261.5</v>
      </c>
      <c r="P68" s="228">
        <f t="shared" si="37"/>
        <v>4545.6000000000004</v>
      </c>
      <c r="Q68" s="228">
        <f t="shared" si="38"/>
        <v>4829.7</v>
      </c>
      <c r="R68" s="114">
        <f t="shared" si="39"/>
        <v>5113.8</v>
      </c>
      <c r="S68" s="268" t="s">
        <v>355</v>
      </c>
      <c r="T68" s="262" t="s">
        <v>356</v>
      </c>
    </row>
    <row r="69" spans="1:20" ht="15.75" x14ac:dyDescent="0.25">
      <c r="A69" s="604"/>
      <c r="B69" s="130" t="s">
        <v>310</v>
      </c>
      <c r="C69" s="228">
        <f t="shared" si="0"/>
        <v>852.3</v>
      </c>
      <c r="D69" s="228">
        <f t="shared" si="1"/>
        <v>1136.4000000000001</v>
      </c>
      <c r="E69" s="228">
        <f t="shared" si="2"/>
        <v>1420.5</v>
      </c>
      <c r="F69" s="228">
        <f t="shared" si="3"/>
        <v>1704.6</v>
      </c>
      <c r="G69" s="228">
        <f t="shared" si="4"/>
        <v>1988.6999999999998</v>
      </c>
      <c r="H69" s="228">
        <f t="shared" si="15"/>
        <v>2272.8000000000002</v>
      </c>
      <c r="I69" s="228">
        <f t="shared" si="5"/>
        <v>2556.9</v>
      </c>
      <c r="J69" s="504">
        <v>2841</v>
      </c>
      <c r="K69" s="228">
        <f t="shared" si="6"/>
        <v>3125.1000000000004</v>
      </c>
      <c r="L69" s="228">
        <f t="shared" si="7"/>
        <v>3409.2</v>
      </c>
      <c r="M69" s="228">
        <f t="shared" si="8"/>
        <v>3693.3</v>
      </c>
      <c r="N69" s="228">
        <f t="shared" si="9"/>
        <v>3977.3999999999996</v>
      </c>
      <c r="O69" s="228">
        <f t="shared" si="10"/>
        <v>4261.5</v>
      </c>
      <c r="P69" s="228">
        <f t="shared" si="37"/>
        <v>4545.6000000000004</v>
      </c>
      <c r="Q69" s="228">
        <f t="shared" si="38"/>
        <v>4829.7</v>
      </c>
      <c r="R69" s="114">
        <f t="shared" si="39"/>
        <v>5113.8</v>
      </c>
      <c r="S69" s="268" t="s">
        <v>352</v>
      </c>
      <c r="T69" s="262" t="s">
        <v>353</v>
      </c>
    </row>
    <row r="70" spans="1:20" ht="15.75" x14ac:dyDescent="0.25">
      <c r="A70" s="604"/>
      <c r="B70" s="21" t="s">
        <v>311</v>
      </c>
      <c r="C70" s="228">
        <f t="shared" si="0"/>
        <v>852.3</v>
      </c>
      <c r="D70" s="228">
        <f t="shared" si="1"/>
        <v>1136.4000000000001</v>
      </c>
      <c r="E70" s="228">
        <f t="shared" si="2"/>
        <v>1420.5</v>
      </c>
      <c r="F70" s="228">
        <f t="shared" si="3"/>
        <v>1704.6</v>
      </c>
      <c r="G70" s="228">
        <f t="shared" si="4"/>
        <v>1988.6999999999998</v>
      </c>
      <c r="H70" s="228">
        <f t="shared" si="15"/>
        <v>2272.8000000000002</v>
      </c>
      <c r="I70" s="228">
        <f t="shared" si="5"/>
        <v>2556.9</v>
      </c>
      <c r="J70" s="504">
        <v>2841</v>
      </c>
      <c r="K70" s="228">
        <f t="shared" si="6"/>
        <v>3125.1000000000004</v>
      </c>
      <c r="L70" s="228">
        <f t="shared" si="7"/>
        <v>3409.2</v>
      </c>
      <c r="M70" s="228">
        <f t="shared" si="8"/>
        <v>3693.3</v>
      </c>
      <c r="N70" s="228">
        <f t="shared" si="9"/>
        <v>3977.3999999999996</v>
      </c>
      <c r="O70" s="228">
        <f t="shared" si="10"/>
        <v>4261.5</v>
      </c>
      <c r="P70" s="228">
        <f t="shared" si="37"/>
        <v>4545.6000000000004</v>
      </c>
      <c r="Q70" s="228">
        <f t="shared" si="38"/>
        <v>4829.7</v>
      </c>
      <c r="R70" s="114">
        <f t="shared" si="39"/>
        <v>5113.8</v>
      </c>
      <c r="S70" s="268" t="s">
        <v>355</v>
      </c>
      <c r="T70" s="262" t="s">
        <v>356</v>
      </c>
    </row>
    <row r="71" spans="1:20" ht="15.75" x14ac:dyDescent="0.25">
      <c r="A71" s="604"/>
      <c r="B71" s="130" t="s">
        <v>340</v>
      </c>
      <c r="C71" s="228">
        <f>J71*0.3</f>
        <v>852.3</v>
      </c>
      <c r="D71" s="228">
        <f>J71*0.4</f>
        <v>1136.4000000000001</v>
      </c>
      <c r="E71" s="228">
        <f>J71*0.5</f>
        <v>1420.5</v>
      </c>
      <c r="F71" s="228">
        <f>J71*0.6</f>
        <v>1704.6</v>
      </c>
      <c r="G71" s="228">
        <f>J71*0.7</f>
        <v>1988.6999999999998</v>
      </c>
      <c r="H71" s="228">
        <f>J71*0.8</f>
        <v>2272.8000000000002</v>
      </c>
      <c r="I71" s="228">
        <f>J71*0.9</f>
        <v>2556.9</v>
      </c>
      <c r="J71" s="504">
        <v>2841</v>
      </c>
      <c r="K71" s="228">
        <f>J71*1.1</f>
        <v>3125.1000000000004</v>
      </c>
      <c r="L71" s="228">
        <f>J71*1.2</f>
        <v>3409.2</v>
      </c>
      <c r="M71" s="228">
        <f>J71*1.3</f>
        <v>3693.3</v>
      </c>
      <c r="N71" s="228">
        <f>J71*1.4</f>
        <v>3977.3999999999996</v>
      </c>
      <c r="O71" s="228">
        <f>J71*1.5</f>
        <v>4261.5</v>
      </c>
      <c r="P71" s="228">
        <f t="shared" si="37"/>
        <v>4545.6000000000004</v>
      </c>
      <c r="Q71" s="228">
        <f t="shared" si="38"/>
        <v>4829.7</v>
      </c>
      <c r="R71" s="114">
        <f t="shared" si="39"/>
        <v>5113.8</v>
      </c>
      <c r="S71" s="268" t="s">
        <v>352</v>
      </c>
      <c r="T71" s="262" t="s">
        <v>353</v>
      </c>
    </row>
    <row r="72" spans="1:20" ht="15.75" x14ac:dyDescent="0.25">
      <c r="A72" s="604"/>
      <c r="B72" s="21" t="s">
        <v>312</v>
      </c>
      <c r="C72" s="228">
        <f>J72*0.3</f>
        <v>852.3</v>
      </c>
      <c r="D72" s="228">
        <f>J72*0.4</f>
        <v>1136.4000000000001</v>
      </c>
      <c r="E72" s="228">
        <f>J72*0.5</f>
        <v>1420.5</v>
      </c>
      <c r="F72" s="228">
        <f>J72*0.6</f>
        <v>1704.6</v>
      </c>
      <c r="G72" s="228">
        <f>J72*0.7</f>
        <v>1988.6999999999998</v>
      </c>
      <c r="H72" s="228">
        <f>J72*0.8</f>
        <v>2272.8000000000002</v>
      </c>
      <c r="I72" s="228">
        <f>J72*0.9</f>
        <v>2556.9</v>
      </c>
      <c r="J72" s="504">
        <v>2841</v>
      </c>
      <c r="K72" s="228">
        <f>J72*1.1</f>
        <v>3125.1000000000004</v>
      </c>
      <c r="L72" s="228">
        <f>J72*1.2</f>
        <v>3409.2</v>
      </c>
      <c r="M72" s="228">
        <f>J72*1.3</f>
        <v>3693.3</v>
      </c>
      <c r="N72" s="228">
        <f>J72*1.4</f>
        <v>3977.3999999999996</v>
      </c>
      <c r="O72" s="228">
        <f>J72*1.5</f>
        <v>4261.5</v>
      </c>
      <c r="P72" s="228">
        <f t="shared" si="37"/>
        <v>4545.6000000000004</v>
      </c>
      <c r="Q72" s="228">
        <f t="shared" si="38"/>
        <v>4829.7</v>
      </c>
      <c r="R72" s="114">
        <f t="shared" si="39"/>
        <v>5113.8</v>
      </c>
      <c r="S72" s="268" t="s">
        <v>355</v>
      </c>
      <c r="T72" s="262" t="s">
        <v>356</v>
      </c>
    </row>
    <row r="73" spans="1:20" ht="15.75" x14ac:dyDescent="0.25">
      <c r="A73" s="615"/>
      <c r="B73" s="130" t="s">
        <v>157</v>
      </c>
      <c r="C73" s="228">
        <f>J73*0.3</f>
        <v>852.3</v>
      </c>
      <c r="D73" s="228">
        <f>J73*0.4</f>
        <v>1136.4000000000001</v>
      </c>
      <c r="E73" s="228">
        <f>J73*0.5</f>
        <v>1420.5</v>
      </c>
      <c r="F73" s="228">
        <f>J73*0.6</f>
        <v>1704.6</v>
      </c>
      <c r="G73" s="228">
        <f>J73*0.7</f>
        <v>1988.6999999999998</v>
      </c>
      <c r="H73" s="228">
        <f>J73*0.8</f>
        <v>2272.8000000000002</v>
      </c>
      <c r="I73" s="228">
        <f>J73*0.9</f>
        <v>2556.9</v>
      </c>
      <c r="J73" s="504">
        <v>2841</v>
      </c>
      <c r="K73" s="228">
        <f>J73*1.1</f>
        <v>3125.1000000000004</v>
      </c>
      <c r="L73" s="228">
        <f>J73*1.2</f>
        <v>3409.2</v>
      </c>
      <c r="M73" s="228">
        <f>J73*1.3</f>
        <v>3693.3</v>
      </c>
      <c r="N73" s="228">
        <f>J73*1.4</f>
        <v>3977.3999999999996</v>
      </c>
      <c r="O73" s="228">
        <f>J73*1.5</f>
        <v>4261.5</v>
      </c>
      <c r="P73" s="228">
        <f t="shared" si="37"/>
        <v>4545.6000000000004</v>
      </c>
      <c r="Q73" s="228">
        <f t="shared" si="38"/>
        <v>4829.7</v>
      </c>
      <c r="R73" s="114">
        <f t="shared" si="39"/>
        <v>5113.8</v>
      </c>
      <c r="S73" s="268" t="s">
        <v>352</v>
      </c>
      <c r="T73" s="262" t="s">
        <v>353</v>
      </c>
    </row>
    <row r="74" spans="1:20" ht="15.75" x14ac:dyDescent="0.25">
      <c r="A74" s="615"/>
      <c r="B74" s="130" t="s">
        <v>341</v>
      </c>
      <c r="C74" s="228">
        <f t="shared" si="0"/>
        <v>852.3</v>
      </c>
      <c r="D74" s="228">
        <f t="shared" si="1"/>
        <v>1136.4000000000001</v>
      </c>
      <c r="E74" s="228">
        <f t="shared" si="2"/>
        <v>1420.5</v>
      </c>
      <c r="F74" s="228">
        <f t="shared" si="3"/>
        <v>1704.6</v>
      </c>
      <c r="G74" s="228">
        <f t="shared" si="4"/>
        <v>1988.6999999999998</v>
      </c>
      <c r="H74" s="228">
        <f t="shared" si="15"/>
        <v>2272.8000000000002</v>
      </c>
      <c r="I74" s="228">
        <f t="shared" si="5"/>
        <v>2556.9</v>
      </c>
      <c r="J74" s="504">
        <v>2841</v>
      </c>
      <c r="K74" s="228">
        <f t="shared" si="6"/>
        <v>3125.1000000000004</v>
      </c>
      <c r="L74" s="228">
        <f t="shared" si="7"/>
        <v>3409.2</v>
      </c>
      <c r="M74" s="228">
        <f t="shared" si="8"/>
        <v>3693.3</v>
      </c>
      <c r="N74" s="228">
        <f t="shared" si="9"/>
        <v>3977.3999999999996</v>
      </c>
      <c r="O74" s="228">
        <f t="shared" si="10"/>
        <v>4261.5</v>
      </c>
      <c r="P74" s="228">
        <f t="shared" si="37"/>
        <v>4545.6000000000004</v>
      </c>
      <c r="Q74" s="228">
        <f t="shared" si="38"/>
        <v>4829.7</v>
      </c>
      <c r="R74" s="114">
        <f t="shared" si="39"/>
        <v>5113.8</v>
      </c>
      <c r="S74" s="268" t="s">
        <v>352</v>
      </c>
      <c r="T74" s="262" t="s">
        <v>353</v>
      </c>
    </row>
    <row r="75" spans="1:20" ht="15.75" x14ac:dyDescent="0.25">
      <c r="A75" s="615"/>
      <c r="B75" s="224" t="s">
        <v>342</v>
      </c>
      <c r="C75" s="228">
        <f t="shared" si="0"/>
        <v>852.3</v>
      </c>
      <c r="D75" s="228">
        <f t="shared" si="1"/>
        <v>1136.4000000000001</v>
      </c>
      <c r="E75" s="228">
        <f t="shared" si="2"/>
        <v>1420.5</v>
      </c>
      <c r="F75" s="228">
        <f t="shared" si="3"/>
        <v>1704.6</v>
      </c>
      <c r="G75" s="228">
        <f t="shared" si="4"/>
        <v>1988.6999999999998</v>
      </c>
      <c r="H75" s="228">
        <f t="shared" si="15"/>
        <v>2272.8000000000002</v>
      </c>
      <c r="I75" s="228">
        <f t="shared" si="5"/>
        <v>2556.9</v>
      </c>
      <c r="J75" s="504">
        <v>2841</v>
      </c>
      <c r="K75" s="228">
        <f t="shared" si="6"/>
        <v>3125.1000000000004</v>
      </c>
      <c r="L75" s="228">
        <f t="shared" si="7"/>
        <v>3409.2</v>
      </c>
      <c r="M75" s="228">
        <f t="shared" si="8"/>
        <v>3693.3</v>
      </c>
      <c r="N75" s="228">
        <f t="shared" si="9"/>
        <v>3977.3999999999996</v>
      </c>
      <c r="O75" s="228">
        <f t="shared" si="10"/>
        <v>4261.5</v>
      </c>
      <c r="P75" s="228">
        <f t="shared" ref="P75:P86" si="40">J75*1.6</f>
        <v>4545.6000000000004</v>
      </c>
      <c r="Q75" s="228">
        <f t="shared" ref="Q75:Q86" si="41">J75*1.7</f>
        <v>4829.7</v>
      </c>
      <c r="R75" s="114">
        <f t="shared" ref="R75:R86" si="42">J75*1.8</f>
        <v>5113.8</v>
      </c>
      <c r="S75" s="268" t="s">
        <v>352</v>
      </c>
      <c r="T75" s="262" t="s">
        <v>353</v>
      </c>
    </row>
    <row r="76" spans="1:20" ht="15.75" customHeight="1" x14ac:dyDescent="0.25">
      <c r="A76" s="616"/>
      <c r="B76" s="624" t="s">
        <v>332</v>
      </c>
      <c r="C76" s="547">
        <f t="shared" si="0"/>
        <v>852.3</v>
      </c>
      <c r="D76" s="547">
        <f t="shared" si="1"/>
        <v>1136.4000000000001</v>
      </c>
      <c r="E76" s="547">
        <f t="shared" si="2"/>
        <v>1420.5</v>
      </c>
      <c r="F76" s="547">
        <f t="shared" si="3"/>
        <v>1704.6</v>
      </c>
      <c r="G76" s="547">
        <f t="shared" si="4"/>
        <v>1988.6999999999998</v>
      </c>
      <c r="H76" s="547">
        <f t="shared" si="15"/>
        <v>2272.8000000000002</v>
      </c>
      <c r="I76" s="547">
        <f t="shared" si="5"/>
        <v>2556.9</v>
      </c>
      <c r="J76" s="499">
        <v>2841</v>
      </c>
      <c r="K76" s="547">
        <f t="shared" si="6"/>
        <v>3125.1000000000004</v>
      </c>
      <c r="L76" s="547">
        <f t="shared" si="7"/>
        <v>3409.2</v>
      </c>
      <c r="M76" s="547">
        <f t="shared" si="8"/>
        <v>3693.3</v>
      </c>
      <c r="N76" s="547">
        <f t="shared" si="9"/>
        <v>3977.3999999999996</v>
      </c>
      <c r="O76" s="547">
        <f t="shared" si="10"/>
        <v>4261.5</v>
      </c>
      <c r="P76" s="547">
        <f t="shared" si="40"/>
        <v>4545.6000000000004</v>
      </c>
      <c r="Q76" s="547">
        <f t="shared" si="41"/>
        <v>4829.7</v>
      </c>
      <c r="R76" s="552">
        <f t="shared" si="42"/>
        <v>5113.8</v>
      </c>
      <c r="S76" s="543" t="s">
        <v>352</v>
      </c>
      <c r="T76" s="545" t="s">
        <v>353</v>
      </c>
    </row>
    <row r="77" spans="1:20" ht="31.5" customHeight="1" x14ac:dyDescent="0.25">
      <c r="A77" s="616"/>
      <c r="B77" s="625"/>
      <c r="C77" s="548"/>
      <c r="D77" s="548"/>
      <c r="E77" s="548"/>
      <c r="F77" s="548"/>
      <c r="G77" s="548"/>
      <c r="H77" s="548"/>
      <c r="I77" s="548"/>
      <c r="J77" s="500">
        <v>150</v>
      </c>
      <c r="K77" s="548"/>
      <c r="L77" s="548"/>
      <c r="M77" s="548"/>
      <c r="N77" s="548"/>
      <c r="O77" s="548"/>
      <c r="P77" s="548"/>
      <c r="Q77" s="548"/>
      <c r="R77" s="553"/>
      <c r="S77" s="544"/>
      <c r="T77" s="546"/>
    </row>
    <row r="78" spans="1:20" ht="15.75" x14ac:dyDescent="0.25">
      <c r="A78" s="615"/>
      <c r="B78" s="225" t="s">
        <v>343</v>
      </c>
      <c r="C78" s="228">
        <f t="shared" si="0"/>
        <v>852.3</v>
      </c>
      <c r="D78" s="228">
        <f t="shared" si="1"/>
        <v>1136.4000000000001</v>
      </c>
      <c r="E78" s="228">
        <f t="shared" si="2"/>
        <v>1420.5</v>
      </c>
      <c r="F78" s="228">
        <f t="shared" si="3"/>
        <v>1704.6</v>
      </c>
      <c r="G78" s="228">
        <f t="shared" si="4"/>
        <v>1988.6999999999998</v>
      </c>
      <c r="H78" s="228">
        <f t="shared" si="15"/>
        <v>2272.8000000000002</v>
      </c>
      <c r="I78" s="228">
        <f t="shared" si="5"/>
        <v>2556.9</v>
      </c>
      <c r="J78" s="504">
        <v>2841</v>
      </c>
      <c r="K78" s="228">
        <f t="shared" si="6"/>
        <v>3125.1000000000004</v>
      </c>
      <c r="L78" s="228">
        <f t="shared" si="7"/>
        <v>3409.2</v>
      </c>
      <c r="M78" s="228">
        <f t="shared" si="8"/>
        <v>3693.3</v>
      </c>
      <c r="N78" s="228">
        <f t="shared" si="9"/>
        <v>3977.3999999999996</v>
      </c>
      <c r="O78" s="228">
        <f t="shared" si="10"/>
        <v>4261.5</v>
      </c>
      <c r="P78" s="228">
        <f t="shared" si="40"/>
        <v>4545.6000000000004</v>
      </c>
      <c r="Q78" s="228">
        <f t="shared" si="41"/>
        <v>4829.7</v>
      </c>
      <c r="R78" s="114">
        <f t="shared" si="42"/>
        <v>5113.8</v>
      </c>
      <c r="S78" s="270" t="s">
        <v>357</v>
      </c>
      <c r="T78" s="271" t="s">
        <v>358</v>
      </c>
    </row>
    <row r="79" spans="1:20" ht="16.5" thickBot="1" x14ac:dyDescent="0.3">
      <c r="A79" s="594"/>
      <c r="B79" s="137" t="s">
        <v>344</v>
      </c>
      <c r="C79" s="133">
        <f t="shared" si="0"/>
        <v>852.3</v>
      </c>
      <c r="D79" s="133">
        <f t="shared" si="1"/>
        <v>1136.4000000000001</v>
      </c>
      <c r="E79" s="133">
        <f t="shared" si="2"/>
        <v>1420.5</v>
      </c>
      <c r="F79" s="133">
        <f t="shared" si="3"/>
        <v>1704.6</v>
      </c>
      <c r="G79" s="133">
        <f t="shared" si="4"/>
        <v>1988.6999999999998</v>
      </c>
      <c r="H79" s="133">
        <f t="shared" si="15"/>
        <v>2272.8000000000002</v>
      </c>
      <c r="I79" s="133">
        <f t="shared" si="5"/>
        <v>2556.9</v>
      </c>
      <c r="J79" s="505">
        <v>2841</v>
      </c>
      <c r="K79" s="133">
        <f t="shared" si="6"/>
        <v>3125.1000000000004</v>
      </c>
      <c r="L79" s="133">
        <f t="shared" si="7"/>
        <v>3409.2</v>
      </c>
      <c r="M79" s="133">
        <f t="shared" si="8"/>
        <v>3693.3</v>
      </c>
      <c r="N79" s="133">
        <f t="shared" si="9"/>
        <v>3977.3999999999996</v>
      </c>
      <c r="O79" s="133">
        <f t="shared" si="10"/>
        <v>4261.5</v>
      </c>
      <c r="P79" s="133">
        <f t="shared" si="40"/>
        <v>4545.6000000000004</v>
      </c>
      <c r="Q79" s="133">
        <f t="shared" si="41"/>
        <v>4829.7</v>
      </c>
      <c r="R79" s="134">
        <f t="shared" si="42"/>
        <v>5113.8</v>
      </c>
      <c r="S79" s="269" t="s">
        <v>368</v>
      </c>
      <c r="T79" s="263" t="s">
        <v>353</v>
      </c>
    </row>
    <row r="80" spans="1:20" ht="16.5" customHeight="1" thickBot="1" x14ac:dyDescent="0.3">
      <c r="A80" s="626"/>
      <c r="B80" s="627"/>
      <c r="C80" s="627"/>
      <c r="D80" s="627"/>
      <c r="E80" s="627"/>
      <c r="F80" s="627"/>
      <c r="G80" s="627"/>
      <c r="H80" s="627"/>
      <c r="I80" s="627"/>
      <c r="J80" s="627"/>
      <c r="K80" s="627"/>
      <c r="L80" s="627"/>
      <c r="M80" s="627"/>
      <c r="N80" s="627"/>
      <c r="O80" s="627"/>
      <c r="P80" s="627"/>
      <c r="Q80" s="627"/>
      <c r="R80" s="627"/>
      <c r="S80" s="627"/>
      <c r="T80" s="628"/>
    </row>
    <row r="81" spans="1:23" ht="24" customHeight="1" thickBot="1" x14ac:dyDescent="0.3">
      <c r="A81" s="229"/>
      <c r="B81" s="622" t="s">
        <v>375</v>
      </c>
      <c r="C81" s="629" t="s">
        <v>2</v>
      </c>
      <c r="D81" s="630"/>
      <c r="E81" s="630"/>
      <c r="F81" s="630"/>
      <c r="G81" s="630"/>
      <c r="H81" s="630"/>
      <c r="I81" s="630"/>
      <c r="J81" s="630"/>
      <c r="K81" s="630"/>
      <c r="L81" s="630"/>
      <c r="M81" s="630"/>
      <c r="N81" s="630"/>
      <c r="O81" s="630"/>
      <c r="P81" s="630"/>
      <c r="Q81" s="630"/>
      <c r="R81" s="631"/>
      <c r="S81" s="595" t="s">
        <v>380</v>
      </c>
      <c r="T81" s="596"/>
      <c r="V81" s="247"/>
      <c r="W81" s="247"/>
    </row>
    <row r="82" spans="1:23" ht="16.5" customHeight="1" thickBot="1" x14ac:dyDescent="0.3">
      <c r="A82" s="229"/>
      <c r="B82" s="623"/>
      <c r="C82" s="272">
        <v>0.3</v>
      </c>
      <c r="D82" s="222">
        <v>0.4</v>
      </c>
      <c r="E82" s="222">
        <v>0.5</v>
      </c>
      <c r="F82" s="222">
        <v>0.6</v>
      </c>
      <c r="G82" s="222">
        <v>0.7</v>
      </c>
      <c r="H82" s="222">
        <v>0.8</v>
      </c>
      <c r="I82" s="222">
        <v>0.9</v>
      </c>
      <c r="J82" s="222">
        <v>1</v>
      </c>
      <c r="K82" s="222">
        <v>1.1000000000000001</v>
      </c>
      <c r="L82" s="222">
        <v>1.2</v>
      </c>
      <c r="M82" s="222">
        <v>1.3</v>
      </c>
      <c r="N82" s="222">
        <v>1.4</v>
      </c>
      <c r="O82" s="222">
        <v>1.5</v>
      </c>
      <c r="P82" s="222">
        <v>1.6</v>
      </c>
      <c r="Q82" s="222">
        <v>1.7</v>
      </c>
      <c r="R82" s="223">
        <v>1.8</v>
      </c>
      <c r="S82" s="265" t="s">
        <v>296</v>
      </c>
      <c r="T82" s="258" t="s">
        <v>381</v>
      </c>
      <c r="V82" s="247"/>
      <c r="W82" s="247"/>
    </row>
    <row r="83" spans="1:23" ht="15.75" x14ac:dyDescent="0.25">
      <c r="A83" s="603">
        <v>5</v>
      </c>
      <c r="B83" s="136" t="s">
        <v>160</v>
      </c>
      <c r="C83" s="126">
        <f t="shared" si="0"/>
        <v>927.9</v>
      </c>
      <c r="D83" s="126">
        <f t="shared" si="1"/>
        <v>1237.2</v>
      </c>
      <c r="E83" s="126">
        <f t="shared" si="2"/>
        <v>1546.5</v>
      </c>
      <c r="F83" s="126">
        <f t="shared" si="3"/>
        <v>1855.8</v>
      </c>
      <c r="G83" s="126">
        <f t="shared" si="4"/>
        <v>2165.1</v>
      </c>
      <c r="H83" s="126">
        <f t="shared" si="15"/>
        <v>2474.4</v>
      </c>
      <c r="I83" s="126">
        <f t="shared" si="5"/>
        <v>2783.7000000000003</v>
      </c>
      <c r="J83" s="126">
        <v>3093</v>
      </c>
      <c r="K83" s="126">
        <f t="shared" si="6"/>
        <v>3402.3</v>
      </c>
      <c r="L83" s="126">
        <f t="shared" si="7"/>
        <v>3711.6</v>
      </c>
      <c r="M83" s="126">
        <f t="shared" si="8"/>
        <v>4020.9</v>
      </c>
      <c r="N83" s="126">
        <f t="shared" si="9"/>
        <v>4330.2</v>
      </c>
      <c r="O83" s="126">
        <f t="shared" si="10"/>
        <v>4639.5</v>
      </c>
      <c r="P83" s="126">
        <f t="shared" si="40"/>
        <v>4948.8</v>
      </c>
      <c r="Q83" s="126">
        <f t="shared" si="41"/>
        <v>5258.0999999999995</v>
      </c>
      <c r="R83" s="127">
        <f t="shared" si="42"/>
        <v>5567.4000000000005</v>
      </c>
      <c r="S83" s="267" t="s">
        <v>352</v>
      </c>
      <c r="T83" s="261" t="s">
        <v>353</v>
      </c>
    </row>
    <row r="84" spans="1:23" ht="15.75" x14ac:dyDescent="0.25">
      <c r="A84" s="604"/>
      <c r="B84" s="130" t="s">
        <v>183</v>
      </c>
      <c r="C84" s="228">
        <f t="shared" si="0"/>
        <v>927.9</v>
      </c>
      <c r="D84" s="228">
        <f t="shared" si="1"/>
        <v>1237.2</v>
      </c>
      <c r="E84" s="228">
        <f t="shared" si="2"/>
        <v>1546.5</v>
      </c>
      <c r="F84" s="228">
        <f t="shared" si="3"/>
        <v>1855.8</v>
      </c>
      <c r="G84" s="228">
        <f t="shared" si="4"/>
        <v>2165.1</v>
      </c>
      <c r="H84" s="228">
        <f t="shared" si="15"/>
        <v>2474.4</v>
      </c>
      <c r="I84" s="228">
        <f t="shared" si="5"/>
        <v>2783.7000000000003</v>
      </c>
      <c r="J84" s="228">
        <v>3093</v>
      </c>
      <c r="K84" s="228">
        <f t="shared" si="6"/>
        <v>3402.3</v>
      </c>
      <c r="L84" s="228">
        <f t="shared" si="7"/>
        <v>3711.6</v>
      </c>
      <c r="M84" s="228">
        <f t="shared" si="8"/>
        <v>4020.9</v>
      </c>
      <c r="N84" s="228">
        <f t="shared" si="9"/>
        <v>4330.2</v>
      </c>
      <c r="O84" s="228">
        <f t="shared" si="10"/>
        <v>4639.5</v>
      </c>
      <c r="P84" s="228">
        <f t="shared" si="40"/>
        <v>4948.8</v>
      </c>
      <c r="Q84" s="228">
        <f t="shared" si="41"/>
        <v>5258.0999999999995</v>
      </c>
      <c r="R84" s="114">
        <f t="shared" si="42"/>
        <v>5567.4000000000005</v>
      </c>
      <c r="S84" s="268" t="s">
        <v>352</v>
      </c>
      <c r="T84" s="262" t="s">
        <v>353</v>
      </c>
    </row>
    <row r="85" spans="1:23" ht="31.5" x14ac:dyDescent="0.25">
      <c r="A85" s="604"/>
      <c r="B85" s="130" t="s">
        <v>184</v>
      </c>
      <c r="C85" s="228">
        <f t="shared" si="0"/>
        <v>751.5</v>
      </c>
      <c r="D85" s="228">
        <f t="shared" si="1"/>
        <v>1002</v>
      </c>
      <c r="E85" s="228">
        <f t="shared" si="2"/>
        <v>1252.5</v>
      </c>
      <c r="F85" s="228">
        <f t="shared" si="3"/>
        <v>1503</v>
      </c>
      <c r="G85" s="228">
        <f t="shared" si="4"/>
        <v>1753.5</v>
      </c>
      <c r="H85" s="228">
        <f t="shared" si="15"/>
        <v>2004</v>
      </c>
      <c r="I85" s="228">
        <f t="shared" si="5"/>
        <v>2254.5</v>
      </c>
      <c r="J85" s="228">
        <v>2505</v>
      </c>
      <c r="K85" s="228">
        <f t="shared" si="6"/>
        <v>2755.5</v>
      </c>
      <c r="L85" s="228">
        <f t="shared" si="7"/>
        <v>3006</v>
      </c>
      <c r="M85" s="228">
        <f t="shared" si="8"/>
        <v>3256.5</v>
      </c>
      <c r="N85" s="228">
        <f t="shared" si="9"/>
        <v>3507</v>
      </c>
      <c r="O85" s="228">
        <f t="shared" si="10"/>
        <v>3757.5</v>
      </c>
      <c r="P85" s="228">
        <f t="shared" si="40"/>
        <v>4008</v>
      </c>
      <c r="Q85" s="228">
        <f t="shared" si="41"/>
        <v>4258.5</v>
      </c>
      <c r="R85" s="114">
        <f t="shared" si="42"/>
        <v>4509</v>
      </c>
      <c r="S85" s="268" t="s">
        <v>298</v>
      </c>
      <c r="T85" s="262" t="s">
        <v>367</v>
      </c>
    </row>
    <row r="86" spans="1:23" ht="15.75" x14ac:dyDescent="0.25">
      <c r="A86" s="604"/>
      <c r="B86" s="130" t="s">
        <v>163</v>
      </c>
      <c r="C86" s="228">
        <f t="shared" si="0"/>
        <v>927.9</v>
      </c>
      <c r="D86" s="228">
        <f t="shared" si="1"/>
        <v>1237.2</v>
      </c>
      <c r="E86" s="228">
        <f t="shared" si="2"/>
        <v>1546.5</v>
      </c>
      <c r="F86" s="228">
        <f t="shared" si="3"/>
        <v>1855.8</v>
      </c>
      <c r="G86" s="228">
        <f t="shared" si="4"/>
        <v>2165.1</v>
      </c>
      <c r="H86" s="228">
        <f t="shared" si="15"/>
        <v>2474.4</v>
      </c>
      <c r="I86" s="228">
        <f t="shared" si="5"/>
        <v>2783.7000000000003</v>
      </c>
      <c r="J86" s="228">
        <v>3093</v>
      </c>
      <c r="K86" s="228">
        <f t="shared" si="6"/>
        <v>3402.3</v>
      </c>
      <c r="L86" s="228">
        <f t="shared" si="7"/>
        <v>3711.6</v>
      </c>
      <c r="M86" s="228">
        <f t="shared" si="8"/>
        <v>4020.9</v>
      </c>
      <c r="N86" s="228">
        <f t="shared" si="9"/>
        <v>4330.2</v>
      </c>
      <c r="O86" s="228">
        <f t="shared" si="10"/>
        <v>4639.5</v>
      </c>
      <c r="P86" s="228">
        <f t="shared" si="40"/>
        <v>4948.8</v>
      </c>
      <c r="Q86" s="228">
        <f t="shared" si="41"/>
        <v>5258.0999999999995</v>
      </c>
      <c r="R86" s="114">
        <f t="shared" si="42"/>
        <v>5567.4000000000005</v>
      </c>
      <c r="S86" s="268" t="s">
        <v>369</v>
      </c>
      <c r="T86" s="262" t="s">
        <v>370</v>
      </c>
    </row>
    <row r="87" spans="1:23" ht="15.75" x14ac:dyDescent="0.25">
      <c r="A87" s="604"/>
      <c r="B87" s="130" t="s">
        <v>164</v>
      </c>
      <c r="C87" s="228">
        <f t="shared" si="0"/>
        <v>927.9</v>
      </c>
      <c r="D87" s="228">
        <f t="shared" si="1"/>
        <v>1237.2</v>
      </c>
      <c r="E87" s="228">
        <f t="shared" si="2"/>
        <v>1546.5</v>
      </c>
      <c r="F87" s="228">
        <f t="shared" si="3"/>
        <v>1855.8</v>
      </c>
      <c r="G87" s="228">
        <f t="shared" si="4"/>
        <v>2165.1</v>
      </c>
      <c r="H87" s="228">
        <f t="shared" si="15"/>
        <v>2474.4</v>
      </c>
      <c r="I87" s="228">
        <f t="shared" si="5"/>
        <v>2783.7000000000003</v>
      </c>
      <c r="J87" s="380">
        <v>3093</v>
      </c>
      <c r="K87" s="228">
        <f t="shared" si="6"/>
        <v>3402.3</v>
      </c>
      <c r="L87" s="228">
        <f t="shared" si="7"/>
        <v>3711.6</v>
      </c>
      <c r="M87" s="228">
        <f t="shared" si="8"/>
        <v>4020.9</v>
      </c>
      <c r="N87" s="228">
        <f t="shared" si="9"/>
        <v>4330.2</v>
      </c>
      <c r="O87" s="228">
        <f t="shared" si="10"/>
        <v>4639.5</v>
      </c>
      <c r="P87" s="228">
        <f t="shared" ref="P87:P92" si="43">J87*1.6</f>
        <v>4948.8</v>
      </c>
      <c r="Q87" s="228">
        <f t="shared" ref="Q87:Q92" si="44">J87*1.7</f>
        <v>5258.0999999999995</v>
      </c>
      <c r="R87" s="114">
        <f t="shared" ref="R87:R92" si="45">J87*1.8</f>
        <v>5567.4000000000005</v>
      </c>
      <c r="S87" s="268" t="s">
        <v>352</v>
      </c>
      <c r="T87" s="262" t="s">
        <v>353</v>
      </c>
    </row>
    <row r="88" spans="1:23" ht="15.75" x14ac:dyDescent="0.25">
      <c r="A88" s="604"/>
      <c r="B88" s="130" t="s">
        <v>185</v>
      </c>
      <c r="C88" s="228">
        <f t="shared" si="0"/>
        <v>927.9</v>
      </c>
      <c r="D88" s="228">
        <f t="shared" si="1"/>
        <v>1237.2</v>
      </c>
      <c r="E88" s="228">
        <f t="shared" si="2"/>
        <v>1546.5</v>
      </c>
      <c r="F88" s="228">
        <f t="shared" si="3"/>
        <v>1855.8</v>
      </c>
      <c r="G88" s="228">
        <f t="shared" si="4"/>
        <v>2165.1</v>
      </c>
      <c r="H88" s="228">
        <f t="shared" si="15"/>
        <v>2474.4</v>
      </c>
      <c r="I88" s="228">
        <f t="shared" si="5"/>
        <v>2783.7000000000003</v>
      </c>
      <c r="J88" s="380">
        <v>3093</v>
      </c>
      <c r="K88" s="228">
        <f t="shared" si="6"/>
        <v>3402.3</v>
      </c>
      <c r="L88" s="228">
        <f t="shared" si="7"/>
        <v>3711.6</v>
      </c>
      <c r="M88" s="228">
        <f t="shared" si="8"/>
        <v>4020.9</v>
      </c>
      <c r="N88" s="228">
        <f t="shared" si="9"/>
        <v>4330.2</v>
      </c>
      <c r="O88" s="228">
        <f t="shared" si="10"/>
        <v>4639.5</v>
      </c>
      <c r="P88" s="228">
        <f t="shared" si="43"/>
        <v>4948.8</v>
      </c>
      <c r="Q88" s="228">
        <f t="shared" si="44"/>
        <v>5258.0999999999995</v>
      </c>
      <c r="R88" s="114">
        <f t="shared" si="45"/>
        <v>5567.4000000000005</v>
      </c>
      <c r="S88" s="268" t="s">
        <v>357</v>
      </c>
      <c r="T88" s="262" t="s">
        <v>358</v>
      </c>
    </row>
    <row r="89" spans="1:23" ht="15.75" x14ac:dyDescent="0.25">
      <c r="A89" s="604"/>
      <c r="B89" s="130" t="s">
        <v>345</v>
      </c>
      <c r="C89" s="228">
        <f t="shared" si="0"/>
        <v>927.9</v>
      </c>
      <c r="D89" s="228">
        <f t="shared" si="1"/>
        <v>1237.2</v>
      </c>
      <c r="E89" s="228">
        <f t="shared" si="2"/>
        <v>1546.5</v>
      </c>
      <c r="F89" s="228">
        <f t="shared" si="3"/>
        <v>1855.8</v>
      </c>
      <c r="G89" s="228">
        <f t="shared" si="4"/>
        <v>2165.1</v>
      </c>
      <c r="H89" s="228">
        <f t="shared" si="15"/>
        <v>2474.4</v>
      </c>
      <c r="I89" s="228">
        <f t="shared" si="5"/>
        <v>2783.7000000000003</v>
      </c>
      <c r="J89" s="380">
        <v>3093</v>
      </c>
      <c r="K89" s="228">
        <f t="shared" si="6"/>
        <v>3402.3</v>
      </c>
      <c r="L89" s="228">
        <f t="shared" si="7"/>
        <v>3711.6</v>
      </c>
      <c r="M89" s="228">
        <f t="shared" si="8"/>
        <v>4020.9</v>
      </c>
      <c r="N89" s="228">
        <f t="shared" si="9"/>
        <v>4330.2</v>
      </c>
      <c r="O89" s="228">
        <f t="shared" si="10"/>
        <v>4639.5</v>
      </c>
      <c r="P89" s="228">
        <f t="shared" si="43"/>
        <v>4948.8</v>
      </c>
      <c r="Q89" s="228">
        <f t="shared" si="44"/>
        <v>5258.0999999999995</v>
      </c>
      <c r="R89" s="114">
        <f t="shared" si="45"/>
        <v>5567.4000000000005</v>
      </c>
      <c r="S89" s="268" t="s">
        <v>352</v>
      </c>
      <c r="T89" s="262" t="s">
        <v>353</v>
      </c>
    </row>
    <row r="90" spans="1:23" ht="31.5" x14ac:dyDescent="0.25">
      <c r="A90" s="604"/>
      <c r="B90" s="130" t="s">
        <v>186</v>
      </c>
      <c r="C90" s="228">
        <f t="shared" si="0"/>
        <v>927.9</v>
      </c>
      <c r="D90" s="228">
        <f t="shared" si="1"/>
        <v>1237.2</v>
      </c>
      <c r="E90" s="228">
        <f t="shared" si="2"/>
        <v>1546.5</v>
      </c>
      <c r="F90" s="228">
        <f t="shared" si="3"/>
        <v>1855.8</v>
      </c>
      <c r="G90" s="228">
        <f t="shared" si="4"/>
        <v>2165.1</v>
      </c>
      <c r="H90" s="228">
        <f t="shared" si="15"/>
        <v>2474.4</v>
      </c>
      <c r="I90" s="228">
        <f t="shared" si="5"/>
        <v>2783.7000000000003</v>
      </c>
      <c r="J90" s="380">
        <v>3093</v>
      </c>
      <c r="K90" s="228">
        <f t="shared" si="6"/>
        <v>3402.3</v>
      </c>
      <c r="L90" s="228">
        <f t="shared" si="7"/>
        <v>3711.6</v>
      </c>
      <c r="M90" s="228">
        <f t="shared" si="8"/>
        <v>4020.9</v>
      </c>
      <c r="N90" s="228">
        <f t="shared" si="9"/>
        <v>4330.2</v>
      </c>
      <c r="O90" s="228">
        <f t="shared" si="10"/>
        <v>4639.5</v>
      </c>
      <c r="P90" s="228">
        <f t="shared" si="43"/>
        <v>4948.8</v>
      </c>
      <c r="Q90" s="228">
        <f t="shared" si="44"/>
        <v>5258.0999999999995</v>
      </c>
      <c r="R90" s="114">
        <f t="shared" si="45"/>
        <v>5567.4000000000005</v>
      </c>
      <c r="S90" s="268" t="s">
        <v>369</v>
      </c>
      <c r="T90" s="264" t="s">
        <v>80</v>
      </c>
    </row>
    <row r="91" spans="1:23" ht="15.75" x14ac:dyDescent="0.25">
      <c r="A91" s="604"/>
      <c r="B91" s="130" t="s">
        <v>187</v>
      </c>
      <c r="C91" s="228">
        <f t="shared" si="0"/>
        <v>927.9</v>
      </c>
      <c r="D91" s="228">
        <f t="shared" si="1"/>
        <v>1237.2</v>
      </c>
      <c r="E91" s="228">
        <f t="shared" si="2"/>
        <v>1546.5</v>
      </c>
      <c r="F91" s="228">
        <f t="shared" si="3"/>
        <v>1855.8</v>
      </c>
      <c r="G91" s="228">
        <f t="shared" si="4"/>
        <v>2165.1</v>
      </c>
      <c r="H91" s="228">
        <f t="shared" si="15"/>
        <v>2474.4</v>
      </c>
      <c r="I91" s="228">
        <f t="shared" si="5"/>
        <v>2783.7000000000003</v>
      </c>
      <c r="J91" s="380">
        <v>3093</v>
      </c>
      <c r="K91" s="228">
        <f t="shared" si="6"/>
        <v>3402.3</v>
      </c>
      <c r="L91" s="228">
        <f t="shared" si="7"/>
        <v>3711.6</v>
      </c>
      <c r="M91" s="228">
        <f t="shared" si="8"/>
        <v>4020.9</v>
      </c>
      <c r="N91" s="228">
        <f t="shared" si="9"/>
        <v>4330.2</v>
      </c>
      <c r="O91" s="228">
        <f t="shared" si="10"/>
        <v>4639.5</v>
      </c>
      <c r="P91" s="228">
        <f t="shared" si="43"/>
        <v>4948.8</v>
      </c>
      <c r="Q91" s="228">
        <f t="shared" si="44"/>
        <v>5258.0999999999995</v>
      </c>
      <c r="R91" s="114">
        <f t="shared" si="45"/>
        <v>5567.4000000000005</v>
      </c>
      <c r="S91" s="268" t="s">
        <v>359</v>
      </c>
      <c r="T91" s="262" t="s">
        <v>360</v>
      </c>
    </row>
    <row r="92" spans="1:23" ht="15.75" x14ac:dyDescent="0.25">
      <c r="A92" s="604"/>
      <c r="B92" s="130" t="s">
        <v>317</v>
      </c>
      <c r="C92" s="228">
        <f t="shared" si="0"/>
        <v>927.9</v>
      </c>
      <c r="D92" s="228">
        <f t="shared" si="1"/>
        <v>1237.2</v>
      </c>
      <c r="E92" s="228">
        <f t="shared" si="2"/>
        <v>1546.5</v>
      </c>
      <c r="F92" s="228">
        <f t="shared" si="3"/>
        <v>1855.8</v>
      </c>
      <c r="G92" s="228">
        <f t="shared" si="4"/>
        <v>2165.1</v>
      </c>
      <c r="H92" s="228">
        <f t="shared" si="15"/>
        <v>2474.4</v>
      </c>
      <c r="I92" s="228">
        <f t="shared" si="5"/>
        <v>2783.7000000000003</v>
      </c>
      <c r="J92" s="380">
        <v>3093</v>
      </c>
      <c r="K92" s="228">
        <f t="shared" si="6"/>
        <v>3402.3</v>
      </c>
      <c r="L92" s="228">
        <f t="shared" si="7"/>
        <v>3711.6</v>
      </c>
      <c r="M92" s="228">
        <f t="shared" si="8"/>
        <v>4020.9</v>
      </c>
      <c r="N92" s="228">
        <f t="shared" si="9"/>
        <v>4330.2</v>
      </c>
      <c r="O92" s="228">
        <f t="shared" si="10"/>
        <v>4639.5</v>
      </c>
      <c r="P92" s="228">
        <f t="shared" si="43"/>
        <v>4948.8</v>
      </c>
      <c r="Q92" s="228">
        <f t="shared" si="44"/>
        <v>5258.0999999999995</v>
      </c>
      <c r="R92" s="114">
        <f t="shared" si="45"/>
        <v>5567.4000000000005</v>
      </c>
      <c r="S92" s="268" t="s">
        <v>361</v>
      </c>
      <c r="T92" s="262" t="s">
        <v>362</v>
      </c>
    </row>
    <row r="93" spans="1:23" ht="31.5" x14ac:dyDescent="0.25">
      <c r="A93" s="604"/>
      <c r="B93" s="130" t="s">
        <v>346</v>
      </c>
      <c r="C93" s="228">
        <f t="shared" si="0"/>
        <v>751.5</v>
      </c>
      <c r="D93" s="228">
        <f t="shared" si="1"/>
        <v>1002</v>
      </c>
      <c r="E93" s="228">
        <f t="shared" si="2"/>
        <v>1252.5</v>
      </c>
      <c r="F93" s="228">
        <f t="shared" si="3"/>
        <v>1503</v>
      </c>
      <c r="G93" s="228">
        <f t="shared" si="4"/>
        <v>1753.5</v>
      </c>
      <c r="H93" s="228">
        <f t="shared" si="15"/>
        <v>2004</v>
      </c>
      <c r="I93" s="228">
        <f t="shared" si="5"/>
        <v>2254.5</v>
      </c>
      <c r="J93" s="228">
        <v>2505</v>
      </c>
      <c r="K93" s="228">
        <f t="shared" si="6"/>
        <v>2755.5</v>
      </c>
      <c r="L93" s="228">
        <f t="shared" si="7"/>
        <v>3006</v>
      </c>
      <c r="M93" s="228">
        <f t="shared" si="8"/>
        <v>3256.5</v>
      </c>
      <c r="N93" s="228">
        <f t="shared" si="9"/>
        <v>3507</v>
      </c>
      <c r="O93" s="228">
        <f t="shared" si="10"/>
        <v>3757.5</v>
      </c>
      <c r="P93" s="228">
        <f t="shared" ref="P93:P99" si="46">J93*1.6</f>
        <v>4008</v>
      </c>
      <c r="Q93" s="228">
        <f t="shared" ref="Q93:Q99" si="47">J93*1.7</f>
        <v>4258.5</v>
      </c>
      <c r="R93" s="114">
        <f t="shared" ref="R93:R99" si="48">J93*1.8</f>
        <v>4509</v>
      </c>
      <c r="S93" s="268" t="s">
        <v>298</v>
      </c>
      <c r="T93" s="262" t="s">
        <v>358</v>
      </c>
    </row>
    <row r="94" spans="1:23" ht="31.5" x14ac:dyDescent="0.25">
      <c r="A94" s="604"/>
      <c r="B94" s="130" t="s">
        <v>188</v>
      </c>
      <c r="C94" s="228">
        <f t="shared" si="0"/>
        <v>751.5</v>
      </c>
      <c r="D94" s="228">
        <f t="shared" si="1"/>
        <v>1002</v>
      </c>
      <c r="E94" s="228">
        <f t="shared" si="2"/>
        <v>1252.5</v>
      </c>
      <c r="F94" s="228">
        <f t="shared" si="3"/>
        <v>1503</v>
      </c>
      <c r="G94" s="228">
        <f t="shared" si="4"/>
        <v>1753.5</v>
      </c>
      <c r="H94" s="228">
        <f t="shared" si="15"/>
        <v>2004</v>
      </c>
      <c r="I94" s="228">
        <f t="shared" si="5"/>
        <v>2254.5</v>
      </c>
      <c r="J94" s="228">
        <v>2505</v>
      </c>
      <c r="K94" s="228">
        <f t="shared" si="6"/>
        <v>2755.5</v>
      </c>
      <c r="L94" s="228">
        <f t="shared" si="7"/>
        <v>3006</v>
      </c>
      <c r="M94" s="228">
        <f t="shared" si="8"/>
        <v>3256.5</v>
      </c>
      <c r="N94" s="228">
        <f t="shared" si="9"/>
        <v>3507</v>
      </c>
      <c r="O94" s="228">
        <f t="shared" si="10"/>
        <v>3757.5</v>
      </c>
      <c r="P94" s="228">
        <f t="shared" si="46"/>
        <v>4008</v>
      </c>
      <c r="Q94" s="228">
        <f t="shared" si="47"/>
        <v>4258.5</v>
      </c>
      <c r="R94" s="114">
        <f t="shared" si="48"/>
        <v>4509</v>
      </c>
      <c r="S94" s="268" t="s">
        <v>298</v>
      </c>
      <c r="T94" s="262" t="s">
        <v>367</v>
      </c>
    </row>
    <row r="95" spans="1:23" ht="15.75" x14ac:dyDescent="0.25">
      <c r="A95" s="604"/>
      <c r="B95" s="130" t="s">
        <v>168</v>
      </c>
      <c r="C95" s="228">
        <f t="shared" si="0"/>
        <v>927.9</v>
      </c>
      <c r="D95" s="228">
        <f t="shared" si="1"/>
        <v>1237.2</v>
      </c>
      <c r="E95" s="228">
        <f t="shared" si="2"/>
        <v>1546.5</v>
      </c>
      <c r="F95" s="228">
        <f t="shared" si="3"/>
        <v>1855.8</v>
      </c>
      <c r="G95" s="228">
        <f t="shared" si="4"/>
        <v>2165.1</v>
      </c>
      <c r="H95" s="228">
        <f t="shared" si="15"/>
        <v>2474.4</v>
      </c>
      <c r="I95" s="228">
        <f t="shared" si="5"/>
        <v>2783.7000000000003</v>
      </c>
      <c r="J95" s="228">
        <v>3093</v>
      </c>
      <c r="K95" s="228">
        <f t="shared" si="6"/>
        <v>3402.3</v>
      </c>
      <c r="L95" s="228">
        <f t="shared" si="7"/>
        <v>3711.6</v>
      </c>
      <c r="M95" s="228">
        <f t="shared" si="8"/>
        <v>4020.9</v>
      </c>
      <c r="N95" s="228">
        <f t="shared" si="9"/>
        <v>4330.2</v>
      </c>
      <c r="O95" s="228">
        <f t="shared" si="10"/>
        <v>4639.5</v>
      </c>
      <c r="P95" s="228">
        <f t="shared" si="46"/>
        <v>4948.8</v>
      </c>
      <c r="Q95" s="228">
        <f t="shared" si="47"/>
        <v>5258.0999999999995</v>
      </c>
      <c r="R95" s="114">
        <f t="shared" si="48"/>
        <v>5567.4000000000005</v>
      </c>
      <c r="S95" s="268" t="s">
        <v>371</v>
      </c>
      <c r="T95" s="262" t="s">
        <v>372</v>
      </c>
    </row>
    <row r="96" spans="1:23" ht="15.75" x14ac:dyDescent="0.25">
      <c r="A96" s="604"/>
      <c r="B96" s="130" t="s">
        <v>189</v>
      </c>
      <c r="C96" s="228">
        <f t="shared" si="0"/>
        <v>927.9</v>
      </c>
      <c r="D96" s="228">
        <f t="shared" si="1"/>
        <v>1237.2</v>
      </c>
      <c r="E96" s="228">
        <f t="shared" si="2"/>
        <v>1546.5</v>
      </c>
      <c r="F96" s="228">
        <f t="shared" si="3"/>
        <v>1855.8</v>
      </c>
      <c r="G96" s="228">
        <f t="shared" si="4"/>
        <v>2165.1</v>
      </c>
      <c r="H96" s="228">
        <f t="shared" si="15"/>
        <v>2474.4</v>
      </c>
      <c r="I96" s="228">
        <f t="shared" si="5"/>
        <v>2783.7000000000003</v>
      </c>
      <c r="J96" s="228">
        <v>3093</v>
      </c>
      <c r="K96" s="228">
        <f t="shared" si="6"/>
        <v>3402.3</v>
      </c>
      <c r="L96" s="228">
        <f t="shared" si="7"/>
        <v>3711.6</v>
      </c>
      <c r="M96" s="228">
        <f t="shared" si="8"/>
        <v>4020.9</v>
      </c>
      <c r="N96" s="228">
        <f t="shared" si="9"/>
        <v>4330.2</v>
      </c>
      <c r="O96" s="228">
        <f t="shared" si="10"/>
        <v>4639.5</v>
      </c>
      <c r="P96" s="228">
        <f t="shared" si="46"/>
        <v>4948.8</v>
      </c>
      <c r="Q96" s="228">
        <f t="shared" si="47"/>
        <v>5258.0999999999995</v>
      </c>
      <c r="R96" s="114">
        <f t="shared" si="48"/>
        <v>5567.4000000000005</v>
      </c>
      <c r="S96" s="268" t="s">
        <v>352</v>
      </c>
      <c r="T96" s="262" t="s">
        <v>353</v>
      </c>
    </row>
    <row r="97" spans="1:20" ht="30.75" x14ac:dyDescent="0.25">
      <c r="A97" s="604"/>
      <c r="B97" s="130" t="s">
        <v>347</v>
      </c>
      <c r="C97" s="228">
        <f t="shared" si="0"/>
        <v>751.5</v>
      </c>
      <c r="D97" s="228">
        <f t="shared" si="1"/>
        <v>1002</v>
      </c>
      <c r="E97" s="228">
        <f t="shared" si="2"/>
        <v>1252.5</v>
      </c>
      <c r="F97" s="228">
        <f t="shared" si="3"/>
        <v>1503</v>
      </c>
      <c r="G97" s="228">
        <f t="shared" si="4"/>
        <v>1753.5</v>
      </c>
      <c r="H97" s="228">
        <f t="shared" si="15"/>
        <v>2004</v>
      </c>
      <c r="I97" s="228">
        <f t="shared" si="5"/>
        <v>2254.5</v>
      </c>
      <c r="J97" s="228">
        <v>2505</v>
      </c>
      <c r="K97" s="228">
        <f t="shared" si="6"/>
        <v>2755.5</v>
      </c>
      <c r="L97" s="228">
        <f t="shared" si="7"/>
        <v>3006</v>
      </c>
      <c r="M97" s="228">
        <f t="shared" si="8"/>
        <v>3256.5</v>
      </c>
      <c r="N97" s="228">
        <f t="shared" si="9"/>
        <v>3507</v>
      </c>
      <c r="O97" s="228">
        <f t="shared" si="10"/>
        <v>3757.5</v>
      </c>
      <c r="P97" s="228">
        <f t="shared" si="46"/>
        <v>4008</v>
      </c>
      <c r="Q97" s="228">
        <f t="shared" si="47"/>
        <v>4258.5</v>
      </c>
      <c r="R97" s="114">
        <f t="shared" si="48"/>
        <v>4509</v>
      </c>
      <c r="S97" s="268" t="s">
        <v>298</v>
      </c>
      <c r="T97" s="262" t="s">
        <v>373</v>
      </c>
    </row>
    <row r="98" spans="1:20" ht="16.5" thickBot="1" x14ac:dyDescent="0.3">
      <c r="A98" s="605"/>
      <c r="B98" s="137" t="s">
        <v>348</v>
      </c>
      <c r="C98" s="133">
        <f t="shared" si="0"/>
        <v>927.9</v>
      </c>
      <c r="D98" s="133">
        <f t="shared" si="1"/>
        <v>1237.2</v>
      </c>
      <c r="E98" s="133">
        <f t="shared" si="2"/>
        <v>1546.5</v>
      </c>
      <c r="F98" s="133">
        <f t="shared" si="3"/>
        <v>1855.8</v>
      </c>
      <c r="G98" s="133">
        <f t="shared" si="4"/>
        <v>2165.1</v>
      </c>
      <c r="H98" s="133">
        <f t="shared" si="15"/>
        <v>2474.4</v>
      </c>
      <c r="I98" s="133">
        <f t="shared" si="5"/>
        <v>2783.7000000000003</v>
      </c>
      <c r="J98" s="133">
        <v>3093</v>
      </c>
      <c r="K98" s="133">
        <f t="shared" si="6"/>
        <v>3402.3</v>
      </c>
      <c r="L98" s="133">
        <f t="shared" si="7"/>
        <v>3711.6</v>
      </c>
      <c r="M98" s="133">
        <f t="shared" si="8"/>
        <v>4020.9</v>
      </c>
      <c r="N98" s="133">
        <f t="shared" si="9"/>
        <v>4330.2</v>
      </c>
      <c r="O98" s="133">
        <f t="shared" si="10"/>
        <v>4639.5</v>
      </c>
      <c r="P98" s="133">
        <f t="shared" si="46"/>
        <v>4948.8</v>
      </c>
      <c r="Q98" s="133">
        <f t="shared" si="47"/>
        <v>5258.0999999999995</v>
      </c>
      <c r="R98" s="134">
        <f t="shared" si="48"/>
        <v>5567.4000000000005</v>
      </c>
      <c r="S98" s="269" t="s">
        <v>357</v>
      </c>
      <c r="T98" s="263" t="s">
        <v>358</v>
      </c>
    </row>
    <row r="99" spans="1:20" ht="16.5" thickBot="1" x14ac:dyDescent="0.3">
      <c r="A99" s="593">
        <v>6</v>
      </c>
      <c r="B99" s="159" t="s">
        <v>322</v>
      </c>
      <c r="C99" s="126">
        <f t="shared" si="0"/>
        <v>1255.5</v>
      </c>
      <c r="D99" s="126">
        <f t="shared" si="1"/>
        <v>1674</v>
      </c>
      <c r="E99" s="126">
        <f t="shared" si="2"/>
        <v>2092.5</v>
      </c>
      <c r="F99" s="126">
        <f t="shared" si="3"/>
        <v>2511</v>
      </c>
      <c r="G99" s="126">
        <f t="shared" si="4"/>
        <v>2929.5</v>
      </c>
      <c r="H99" s="126">
        <f t="shared" si="15"/>
        <v>3348</v>
      </c>
      <c r="I99" s="126">
        <f t="shared" si="5"/>
        <v>3766.5</v>
      </c>
      <c r="J99" s="126">
        <v>4185</v>
      </c>
      <c r="K99" s="126">
        <f t="shared" si="6"/>
        <v>4603.5</v>
      </c>
      <c r="L99" s="126">
        <f t="shared" si="7"/>
        <v>5022</v>
      </c>
      <c r="M99" s="126">
        <f t="shared" si="8"/>
        <v>5440.5</v>
      </c>
      <c r="N99" s="126">
        <f t="shared" si="9"/>
        <v>5859</v>
      </c>
      <c r="O99" s="126">
        <f t="shared" si="10"/>
        <v>6277.5</v>
      </c>
      <c r="P99" s="126">
        <f t="shared" si="46"/>
        <v>6696</v>
      </c>
      <c r="Q99" s="126">
        <f t="shared" si="47"/>
        <v>7114.5</v>
      </c>
      <c r="R99" s="127">
        <f t="shared" si="48"/>
        <v>7533</v>
      </c>
      <c r="S99" s="267" t="s">
        <v>366</v>
      </c>
      <c r="T99" s="261" t="s">
        <v>367</v>
      </c>
    </row>
    <row r="100" spans="1:20" ht="16.5" thickBot="1" x14ac:dyDescent="0.3">
      <c r="A100" s="615"/>
      <c r="B100" s="130" t="s">
        <v>190</v>
      </c>
      <c r="C100" s="228">
        <f t="shared" si="0"/>
        <v>1255.5</v>
      </c>
      <c r="D100" s="228">
        <f t="shared" si="1"/>
        <v>1674</v>
      </c>
      <c r="E100" s="228">
        <f t="shared" si="2"/>
        <v>2092.5</v>
      </c>
      <c r="F100" s="228">
        <f t="shared" si="3"/>
        <v>2511</v>
      </c>
      <c r="G100" s="228">
        <f t="shared" si="4"/>
        <v>2929.5</v>
      </c>
      <c r="H100" s="228">
        <f t="shared" si="15"/>
        <v>3348</v>
      </c>
      <c r="I100" s="228">
        <f t="shared" si="5"/>
        <v>3766.5</v>
      </c>
      <c r="J100" s="126">
        <v>4185</v>
      </c>
      <c r="K100" s="228">
        <f t="shared" si="6"/>
        <v>4603.5</v>
      </c>
      <c r="L100" s="228">
        <f t="shared" si="7"/>
        <v>5022</v>
      </c>
      <c r="M100" s="228">
        <f t="shared" si="8"/>
        <v>5440.5</v>
      </c>
      <c r="N100" s="228">
        <f t="shared" si="9"/>
        <v>5859</v>
      </c>
      <c r="O100" s="228">
        <f t="shared" si="10"/>
        <v>6277.5</v>
      </c>
      <c r="P100" s="228">
        <f t="shared" ref="P100:P112" si="49">J100*1.6</f>
        <v>6696</v>
      </c>
      <c r="Q100" s="228">
        <f t="shared" ref="Q100:Q112" si="50">J100*1.7</f>
        <v>7114.5</v>
      </c>
      <c r="R100" s="114">
        <f t="shared" ref="R100:R112" si="51">J100*1.8</f>
        <v>7533</v>
      </c>
      <c r="S100" s="268" t="s">
        <v>363</v>
      </c>
      <c r="T100" s="262" t="s">
        <v>364</v>
      </c>
    </row>
    <row r="101" spans="1:20" ht="16.5" thickBot="1" x14ac:dyDescent="0.3">
      <c r="A101" s="615"/>
      <c r="B101" s="130" t="s">
        <v>170</v>
      </c>
      <c r="C101" s="228">
        <f t="shared" si="0"/>
        <v>1255.5</v>
      </c>
      <c r="D101" s="228">
        <f t="shared" si="1"/>
        <v>1674</v>
      </c>
      <c r="E101" s="228">
        <f t="shared" si="2"/>
        <v>2092.5</v>
      </c>
      <c r="F101" s="228">
        <f t="shared" si="3"/>
        <v>2511</v>
      </c>
      <c r="G101" s="228">
        <f t="shared" si="4"/>
        <v>2929.5</v>
      </c>
      <c r="H101" s="228">
        <f t="shared" si="15"/>
        <v>3348</v>
      </c>
      <c r="I101" s="228">
        <f t="shared" si="5"/>
        <v>3766.5</v>
      </c>
      <c r="J101" s="126">
        <v>4185</v>
      </c>
      <c r="K101" s="228">
        <f t="shared" si="6"/>
        <v>4603.5</v>
      </c>
      <c r="L101" s="228">
        <f t="shared" si="7"/>
        <v>5022</v>
      </c>
      <c r="M101" s="228">
        <f t="shared" si="8"/>
        <v>5440.5</v>
      </c>
      <c r="N101" s="228">
        <f t="shared" si="9"/>
        <v>5859</v>
      </c>
      <c r="O101" s="228">
        <f t="shared" si="10"/>
        <v>6277.5</v>
      </c>
      <c r="P101" s="228">
        <f t="shared" si="49"/>
        <v>6696</v>
      </c>
      <c r="Q101" s="228">
        <f t="shared" si="50"/>
        <v>7114.5</v>
      </c>
      <c r="R101" s="114">
        <f t="shared" si="51"/>
        <v>7533</v>
      </c>
      <c r="S101" s="268" t="s">
        <v>363</v>
      </c>
      <c r="T101" s="262" t="s">
        <v>364</v>
      </c>
    </row>
    <row r="102" spans="1:20" ht="16.5" thickBot="1" x14ac:dyDescent="0.3">
      <c r="A102" s="615"/>
      <c r="B102" s="130" t="s">
        <v>323</v>
      </c>
      <c r="C102" s="228">
        <f t="shared" si="0"/>
        <v>1255.5</v>
      </c>
      <c r="D102" s="228">
        <f t="shared" si="1"/>
        <v>1674</v>
      </c>
      <c r="E102" s="228">
        <f t="shared" si="2"/>
        <v>2092.5</v>
      </c>
      <c r="F102" s="228">
        <f t="shared" si="3"/>
        <v>2511</v>
      </c>
      <c r="G102" s="228">
        <f t="shared" si="4"/>
        <v>2929.5</v>
      </c>
      <c r="H102" s="228">
        <f t="shared" si="15"/>
        <v>3348</v>
      </c>
      <c r="I102" s="228">
        <f t="shared" si="5"/>
        <v>3766.5</v>
      </c>
      <c r="J102" s="126">
        <v>4185</v>
      </c>
      <c r="K102" s="228">
        <f t="shared" si="6"/>
        <v>4603.5</v>
      </c>
      <c r="L102" s="228">
        <f t="shared" si="7"/>
        <v>5022</v>
      </c>
      <c r="M102" s="228">
        <f t="shared" si="8"/>
        <v>5440.5</v>
      </c>
      <c r="N102" s="228">
        <f t="shared" si="9"/>
        <v>5859</v>
      </c>
      <c r="O102" s="228">
        <f t="shared" si="10"/>
        <v>6277.5</v>
      </c>
      <c r="P102" s="228">
        <f t="shared" si="49"/>
        <v>6696</v>
      </c>
      <c r="Q102" s="228">
        <f t="shared" si="50"/>
        <v>7114.5</v>
      </c>
      <c r="R102" s="114">
        <f t="shared" si="51"/>
        <v>7533</v>
      </c>
      <c r="S102" s="268" t="s">
        <v>352</v>
      </c>
      <c r="T102" s="262" t="s">
        <v>353</v>
      </c>
    </row>
    <row r="103" spans="1:20" ht="16.5" thickBot="1" x14ac:dyDescent="0.3">
      <c r="A103" s="615"/>
      <c r="B103" s="163" t="s">
        <v>349</v>
      </c>
      <c r="C103" s="228">
        <f t="shared" si="0"/>
        <v>1255.5</v>
      </c>
      <c r="D103" s="228">
        <f t="shared" si="1"/>
        <v>1674</v>
      </c>
      <c r="E103" s="228">
        <f t="shared" si="2"/>
        <v>2092.5</v>
      </c>
      <c r="F103" s="228">
        <f t="shared" si="3"/>
        <v>2511</v>
      </c>
      <c r="G103" s="228">
        <f t="shared" si="4"/>
        <v>2929.5</v>
      </c>
      <c r="H103" s="228">
        <f t="shared" si="15"/>
        <v>3348</v>
      </c>
      <c r="I103" s="228">
        <f t="shared" si="5"/>
        <v>3766.5</v>
      </c>
      <c r="J103" s="126">
        <v>4185</v>
      </c>
      <c r="K103" s="228">
        <f t="shared" si="6"/>
        <v>4603.5</v>
      </c>
      <c r="L103" s="228">
        <f t="shared" si="7"/>
        <v>5022</v>
      </c>
      <c r="M103" s="228">
        <f t="shared" si="8"/>
        <v>5440.5</v>
      </c>
      <c r="N103" s="228">
        <f t="shared" si="9"/>
        <v>5859</v>
      </c>
      <c r="O103" s="228">
        <f t="shared" si="10"/>
        <v>6277.5</v>
      </c>
      <c r="P103" s="228">
        <f t="shared" si="49"/>
        <v>6696</v>
      </c>
      <c r="Q103" s="228">
        <f t="shared" si="50"/>
        <v>7114.5</v>
      </c>
      <c r="R103" s="114">
        <f t="shared" si="51"/>
        <v>7533</v>
      </c>
      <c r="S103" s="268" t="s">
        <v>366</v>
      </c>
      <c r="T103" s="262" t="s">
        <v>367</v>
      </c>
    </row>
    <row r="104" spans="1:20" ht="15.75" x14ac:dyDescent="0.25">
      <c r="A104" s="615"/>
      <c r="B104" s="130" t="s">
        <v>191</v>
      </c>
      <c r="C104" s="228">
        <f t="shared" si="0"/>
        <v>1255.5</v>
      </c>
      <c r="D104" s="228">
        <f t="shared" si="1"/>
        <v>1674</v>
      </c>
      <c r="E104" s="228">
        <f t="shared" si="2"/>
        <v>2092.5</v>
      </c>
      <c r="F104" s="228">
        <f t="shared" si="3"/>
        <v>2511</v>
      </c>
      <c r="G104" s="228">
        <f t="shared" si="4"/>
        <v>2929.5</v>
      </c>
      <c r="H104" s="228">
        <f t="shared" si="15"/>
        <v>3348</v>
      </c>
      <c r="I104" s="228">
        <f t="shared" si="5"/>
        <v>3766.5</v>
      </c>
      <c r="J104" s="126">
        <v>4185</v>
      </c>
      <c r="K104" s="228">
        <f t="shared" si="6"/>
        <v>4603.5</v>
      </c>
      <c r="L104" s="228">
        <f t="shared" si="7"/>
        <v>5022</v>
      </c>
      <c r="M104" s="228">
        <f t="shared" si="8"/>
        <v>5440.5</v>
      </c>
      <c r="N104" s="228">
        <f t="shared" si="9"/>
        <v>5859</v>
      </c>
      <c r="O104" s="228">
        <f t="shared" si="10"/>
        <v>6277.5</v>
      </c>
      <c r="P104" s="228">
        <f t="shared" si="49"/>
        <v>6696</v>
      </c>
      <c r="Q104" s="228">
        <f t="shared" si="50"/>
        <v>7114.5</v>
      </c>
      <c r="R104" s="114">
        <f t="shared" si="51"/>
        <v>7533</v>
      </c>
      <c r="S104" s="268" t="s">
        <v>352</v>
      </c>
      <c r="T104" s="262" t="s">
        <v>353</v>
      </c>
    </row>
    <row r="105" spans="1:20" ht="32.25" thickBot="1" x14ac:dyDescent="0.3">
      <c r="A105" s="594"/>
      <c r="B105" s="137" t="s">
        <v>401</v>
      </c>
      <c r="C105" s="133">
        <f t="shared" si="0"/>
        <v>1013.4</v>
      </c>
      <c r="D105" s="133">
        <f t="shared" si="1"/>
        <v>1351.2</v>
      </c>
      <c r="E105" s="133">
        <f t="shared" si="2"/>
        <v>1689</v>
      </c>
      <c r="F105" s="133">
        <f t="shared" si="3"/>
        <v>2026.8</v>
      </c>
      <c r="G105" s="133">
        <f t="shared" si="4"/>
        <v>2364.6</v>
      </c>
      <c r="H105" s="133">
        <f t="shared" si="15"/>
        <v>2702.4</v>
      </c>
      <c r="I105" s="133">
        <f t="shared" si="5"/>
        <v>3040.2000000000003</v>
      </c>
      <c r="J105" s="133">
        <v>3378</v>
      </c>
      <c r="K105" s="133">
        <f t="shared" si="6"/>
        <v>3715.8</v>
      </c>
      <c r="L105" s="133">
        <f t="shared" si="7"/>
        <v>4053.6</v>
      </c>
      <c r="M105" s="133">
        <f t="shared" si="8"/>
        <v>4391.4000000000005</v>
      </c>
      <c r="N105" s="133">
        <f t="shared" si="9"/>
        <v>4729.2</v>
      </c>
      <c r="O105" s="133">
        <f t="shared" si="10"/>
        <v>5067</v>
      </c>
      <c r="P105" s="133">
        <f t="shared" si="49"/>
        <v>5404.8</v>
      </c>
      <c r="Q105" s="133">
        <f t="shared" si="50"/>
        <v>5742.5999999999995</v>
      </c>
      <c r="R105" s="134">
        <f t="shared" si="51"/>
        <v>6080.4000000000005</v>
      </c>
      <c r="S105" s="269" t="s">
        <v>80</v>
      </c>
      <c r="T105" s="263" t="s">
        <v>353</v>
      </c>
    </row>
    <row r="106" spans="1:20" ht="31.5" x14ac:dyDescent="0.25">
      <c r="A106" s="608">
        <v>7</v>
      </c>
      <c r="B106" s="159" t="s">
        <v>192</v>
      </c>
      <c r="C106" s="126">
        <f t="shared" si="0"/>
        <v>1295.3999999999999</v>
      </c>
      <c r="D106" s="126">
        <f t="shared" si="1"/>
        <v>1727.2</v>
      </c>
      <c r="E106" s="126">
        <f t="shared" si="2"/>
        <v>2159</v>
      </c>
      <c r="F106" s="126">
        <f t="shared" si="3"/>
        <v>2590.7999999999997</v>
      </c>
      <c r="G106" s="126">
        <f t="shared" si="4"/>
        <v>3022.6</v>
      </c>
      <c r="H106" s="126">
        <f t="shared" si="15"/>
        <v>3454.4</v>
      </c>
      <c r="I106" s="126">
        <f t="shared" si="5"/>
        <v>3886.2000000000003</v>
      </c>
      <c r="J106" s="126">
        <v>4318</v>
      </c>
      <c r="K106" s="126">
        <f t="shared" si="6"/>
        <v>4749.8</v>
      </c>
      <c r="L106" s="126">
        <f t="shared" si="7"/>
        <v>5181.5999999999995</v>
      </c>
      <c r="M106" s="126">
        <f t="shared" si="8"/>
        <v>5613.4000000000005</v>
      </c>
      <c r="N106" s="126">
        <f t="shared" si="9"/>
        <v>6045.2</v>
      </c>
      <c r="O106" s="126">
        <f t="shared" si="10"/>
        <v>6477</v>
      </c>
      <c r="P106" s="126">
        <f t="shared" si="49"/>
        <v>6908.8</v>
      </c>
      <c r="Q106" s="126">
        <f t="shared" si="50"/>
        <v>7340.5999999999995</v>
      </c>
      <c r="R106" s="127">
        <f t="shared" si="51"/>
        <v>7772.4000000000005</v>
      </c>
      <c r="S106" s="267" t="s">
        <v>298</v>
      </c>
      <c r="T106" s="261" t="s">
        <v>356</v>
      </c>
    </row>
    <row r="107" spans="1:20" ht="31.5" x14ac:dyDescent="0.25">
      <c r="A107" s="609"/>
      <c r="B107" s="163" t="s">
        <v>193</v>
      </c>
      <c r="C107" s="228">
        <f t="shared" si="0"/>
        <v>1295.3999999999999</v>
      </c>
      <c r="D107" s="228">
        <f t="shared" si="1"/>
        <v>1727.2</v>
      </c>
      <c r="E107" s="228">
        <f t="shared" si="2"/>
        <v>2159</v>
      </c>
      <c r="F107" s="228">
        <f t="shared" si="3"/>
        <v>2590.7999999999997</v>
      </c>
      <c r="G107" s="228">
        <f t="shared" si="4"/>
        <v>3022.6</v>
      </c>
      <c r="H107" s="228">
        <f t="shared" si="15"/>
        <v>3454.4</v>
      </c>
      <c r="I107" s="228">
        <f t="shared" si="5"/>
        <v>3886.2000000000003</v>
      </c>
      <c r="J107" s="228">
        <v>4318</v>
      </c>
      <c r="K107" s="228">
        <f t="shared" si="6"/>
        <v>4749.8</v>
      </c>
      <c r="L107" s="228">
        <f t="shared" si="7"/>
        <v>5181.5999999999995</v>
      </c>
      <c r="M107" s="228">
        <f t="shared" si="8"/>
        <v>5613.4000000000005</v>
      </c>
      <c r="N107" s="228">
        <f t="shared" si="9"/>
        <v>6045.2</v>
      </c>
      <c r="O107" s="228">
        <f t="shared" si="10"/>
        <v>6477</v>
      </c>
      <c r="P107" s="228">
        <f t="shared" si="49"/>
        <v>6908.8</v>
      </c>
      <c r="Q107" s="228">
        <f t="shared" si="50"/>
        <v>7340.5999999999995</v>
      </c>
      <c r="R107" s="114">
        <f t="shared" si="51"/>
        <v>7772.4000000000005</v>
      </c>
      <c r="S107" s="268" t="s">
        <v>298</v>
      </c>
      <c r="T107" s="262" t="s">
        <v>374</v>
      </c>
    </row>
    <row r="108" spans="1:20" ht="15.75" x14ac:dyDescent="0.25">
      <c r="A108" s="609"/>
      <c r="B108" s="163" t="s">
        <v>174</v>
      </c>
      <c r="C108" s="228">
        <f t="shared" si="0"/>
        <v>1607.1</v>
      </c>
      <c r="D108" s="228">
        <f t="shared" si="1"/>
        <v>2142.8000000000002</v>
      </c>
      <c r="E108" s="228">
        <f t="shared" si="2"/>
        <v>2678.5</v>
      </c>
      <c r="F108" s="228">
        <f t="shared" si="3"/>
        <v>3214.2</v>
      </c>
      <c r="G108" s="228">
        <f t="shared" si="4"/>
        <v>3749.8999999999996</v>
      </c>
      <c r="H108" s="228">
        <f t="shared" si="15"/>
        <v>4285.6000000000004</v>
      </c>
      <c r="I108" s="228">
        <f>J108*0.9</f>
        <v>4821.3</v>
      </c>
      <c r="J108" s="228">
        <v>5357</v>
      </c>
      <c r="K108" s="228">
        <f t="shared" si="6"/>
        <v>5892.7000000000007</v>
      </c>
      <c r="L108" s="228">
        <f t="shared" si="7"/>
        <v>6428.4</v>
      </c>
      <c r="M108" s="228">
        <f t="shared" si="8"/>
        <v>6964.1</v>
      </c>
      <c r="N108" s="228">
        <f t="shared" si="9"/>
        <v>7499.7999999999993</v>
      </c>
      <c r="O108" s="228">
        <f t="shared" si="10"/>
        <v>8035.5</v>
      </c>
      <c r="P108" s="228">
        <f t="shared" si="49"/>
        <v>8571.2000000000007</v>
      </c>
      <c r="Q108" s="228">
        <f t="shared" si="50"/>
        <v>9106.9</v>
      </c>
      <c r="R108" s="114">
        <f t="shared" si="51"/>
        <v>9642.6</v>
      </c>
      <c r="S108" s="268" t="s">
        <v>355</v>
      </c>
      <c r="T108" s="262" t="s">
        <v>356</v>
      </c>
    </row>
    <row r="109" spans="1:20" ht="31.5" x14ac:dyDescent="0.25">
      <c r="A109" s="609"/>
      <c r="B109" s="163" t="s">
        <v>350</v>
      </c>
      <c r="C109" s="228">
        <f>J109*0.3</f>
        <v>1607.1</v>
      </c>
      <c r="D109" s="228">
        <f>J109*0.4</f>
        <v>2142.8000000000002</v>
      </c>
      <c r="E109" s="228">
        <f>J109*0.5</f>
        <v>2678.5</v>
      </c>
      <c r="F109" s="228">
        <f>J109*0.6</f>
        <v>3214.2</v>
      </c>
      <c r="G109" s="228">
        <f>J109*0.7</f>
        <v>3749.8999999999996</v>
      </c>
      <c r="H109" s="228">
        <f>J109*0.8</f>
        <v>4285.6000000000004</v>
      </c>
      <c r="I109" s="228">
        <f>J109*0.9</f>
        <v>4821.3</v>
      </c>
      <c r="J109" s="228">
        <v>5357</v>
      </c>
      <c r="K109" s="228">
        <f>J109*1.1</f>
        <v>5892.7000000000007</v>
      </c>
      <c r="L109" s="228">
        <f>J109*1.2</f>
        <v>6428.4</v>
      </c>
      <c r="M109" s="228">
        <f>J109*1.3</f>
        <v>6964.1</v>
      </c>
      <c r="N109" s="228">
        <f>J109*1.4</f>
        <v>7499.7999999999993</v>
      </c>
      <c r="O109" s="228">
        <f>J109*1.5</f>
        <v>8035.5</v>
      </c>
      <c r="P109" s="228">
        <f t="shared" si="49"/>
        <v>8571.2000000000007</v>
      </c>
      <c r="Q109" s="228">
        <f t="shared" si="50"/>
        <v>9106.9</v>
      </c>
      <c r="R109" s="114">
        <f t="shared" si="51"/>
        <v>9642.6</v>
      </c>
      <c r="S109" s="268" t="s">
        <v>80</v>
      </c>
      <c r="T109" s="262" t="s">
        <v>367</v>
      </c>
    </row>
    <row r="110" spans="1:20" ht="32.25" thickBot="1" x14ac:dyDescent="0.3">
      <c r="A110" s="610"/>
      <c r="B110" s="165" t="s">
        <v>351</v>
      </c>
      <c r="C110" s="133">
        <f>J110*0.3</f>
        <v>1607.1</v>
      </c>
      <c r="D110" s="133">
        <f>J110*0.4</f>
        <v>2142.8000000000002</v>
      </c>
      <c r="E110" s="133">
        <f>J110*0.5</f>
        <v>2678.5</v>
      </c>
      <c r="F110" s="133">
        <f>J110*0.6</f>
        <v>3214.2</v>
      </c>
      <c r="G110" s="133">
        <f>J110*0.7</f>
        <v>3749.8999999999996</v>
      </c>
      <c r="H110" s="133">
        <f>J110*0.8</f>
        <v>4285.6000000000004</v>
      </c>
      <c r="I110" s="133">
        <f>J110*0.9</f>
        <v>4821.3</v>
      </c>
      <c r="J110" s="133">
        <v>5357</v>
      </c>
      <c r="K110" s="133">
        <f>J110*1.1</f>
        <v>5892.7000000000007</v>
      </c>
      <c r="L110" s="133">
        <f>J110*1.2</f>
        <v>6428.4</v>
      </c>
      <c r="M110" s="133">
        <f>J110*1.3</f>
        <v>6964.1</v>
      </c>
      <c r="N110" s="133">
        <f>J110*1.4</f>
        <v>7499.7999999999993</v>
      </c>
      <c r="O110" s="133">
        <f>J110*1.5</f>
        <v>8035.5</v>
      </c>
      <c r="P110" s="133">
        <f t="shared" si="49"/>
        <v>8571.2000000000007</v>
      </c>
      <c r="Q110" s="133">
        <f t="shared" si="50"/>
        <v>9106.9</v>
      </c>
      <c r="R110" s="134">
        <f t="shared" si="51"/>
        <v>9642.6</v>
      </c>
      <c r="S110" s="269" t="s">
        <v>298</v>
      </c>
      <c r="T110" s="263" t="s">
        <v>367</v>
      </c>
    </row>
    <row r="111" spans="1:20" ht="15.75" customHeight="1" x14ac:dyDescent="0.25">
      <c r="A111" s="593">
        <v>8</v>
      </c>
      <c r="B111" s="159" t="s">
        <v>195</v>
      </c>
      <c r="C111" s="126">
        <f>J111*0.3</f>
        <v>1657.5</v>
      </c>
      <c r="D111" s="126">
        <f>J111*0.4</f>
        <v>2210</v>
      </c>
      <c r="E111" s="126">
        <f>J111*0.5</f>
        <v>2762.5</v>
      </c>
      <c r="F111" s="126">
        <f>J111*0.6</f>
        <v>3315</v>
      </c>
      <c r="G111" s="126">
        <f>J111*0.7</f>
        <v>3867.4999999999995</v>
      </c>
      <c r="H111" s="126">
        <f>J111*0.8</f>
        <v>4420</v>
      </c>
      <c r="I111" s="126">
        <f>J111*0.9</f>
        <v>4972.5</v>
      </c>
      <c r="J111" s="126">
        <v>5525</v>
      </c>
      <c r="K111" s="126">
        <f>J111*1.1</f>
        <v>6077.5000000000009</v>
      </c>
      <c r="L111" s="126">
        <f>J111*1.2</f>
        <v>6630</v>
      </c>
      <c r="M111" s="126">
        <f>J111*1.3</f>
        <v>7182.5</v>
      </c>
      <c r="N111" s="126">
        <f>J111*1.4</f>
        <v>7734.9999999999991</v>
      </c>
      <c r="O111" s="126">
        <f>J111*1.5</f>
        <v>8287.5</v>
      </c>
      <c r="P111" s="126">
        <f t="shared" si="49"/>
        <v>8840</v>
      </c>
      <c r="Q111" s="126">
        <f t="shared" si="50"/>
        <v>9392.5</v>
      </c>
      <c r="R111" s="127">
        <f t="shared" si="51"/>
        <v>9945</v>
      </c>
      <c r="S111" s="267" t="s">
        <v>298</v>
      </c>
      <c r="T111" s="261" t="s">
        <v>356</v>
      </c>
    </row>
    <row r="112" spans="1:20" ht="32.25" thickBot="1" x14ac:dyDescent="0.3">
      <c r="A112" s="594"/>
      <c r="B112" s="165" t="s">
        <v>327</v>
      </c>
      <c r="C112" s="133">
        <f>J112*0.3</f>
        <v>1657.5</v>
      </c>
      <c r="D112" s="133">
        <f>J112*0.4</f>
        <v>2210</v>
      </c>
      <c r="E112" s="133">
        <f>J112*0.5</f>
        <v>2762.5</v>
      </c>
      <c r="F112" s="133">
        <f>J112*0.6</f>
        <v>3315</v>
      </c>
      <c r="G112" s="133">
        <f>J112*0.7</f>
        <v>3867.4999999999995</v>
      </c>
      <c r="H112" s="133">
        <f>J112*0.8</f>
        <v>4420</v>
      </c>
      <c r="I112" s="133">
        <f>J112*0.9</f>
        <v>4972.5</v>
      </c>
      <c r="J112" s="133">
        <v>5525</v>
      </c>
      <c r="K112" s="133">
        <f>J112*1.1</f>
        <v>6077.5000000000009</v>
      </c>
      <c r="L112" s="133">
        <f>J112*1.2</f>
        <v>6630</v>
      </c>
      <c r="M112" s="133">
        <f>J112*1.3</f>
        <v>7182.5</v>
      </c>
      <c r="N112" s="133">
        <f>J112*1.4</f>
        <v>7734.9999999999991</v>
      </c>
      <c r="O112" s="133">
        <f>J112*1.5</f>
        <v>8287.5</v>
      </c>
      <c r="P112" s="133">
        <f t="shared" si="49"/>
        <v>8840</v>
      </c>
      <c r="Q112" s="133">
        <f t="shared" si="50"/>
        <v>9392.5</v>
      </c>
      <c r="R112" s="134">
        <f t="shared" si="51"/>
        <v>9945</v>
      </c>
      <c r="S112" s="269" t="s">
        <v>80</v>
      </c>
      <c r="T112" s="263" t="s">
        <v>367</v>
      </c>
    </row>
    <row r="113" spans="1:20" ht="15.75" x14ac:dyDescent="0.25">
      <c r="A113" s="366"/>
      <c r="B113" s="376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77"/>
      <c r="T113" s="377"/>
    </row>
    <row r="114" spans="1:20" x14ac:dyDescent="0.25">
      <c r="A114" s="30" t="s">
        <v>434</v>
      </c>
      <c r="B114" s="41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77"/>
      <c r="T114" s="377"/>
    </row>
    <row r="115" spans="1:20" ht="15.75" thickBot="1" x14ac:dyDescent="0.3">
      <c r="A115" s="30" t="s">
        <v>431</v>
      </c>
      <c r="B115" s="41"/>
    </row>
    <row r="116" spans="1:20" ht="21" x14ac:dyDescent="0.25">
      <c r="B116" s="351" t="s">
        <v>394</v>
      </c>
      <c r="C116" s="352"/>
      <c r="D116" s="353"/>
      <c r="E116" s="353"/>
      <c r="F116" s="353"/>
      <c r="G116" s="353"/>
      <c r="H116" s="353"/>
      <c r="I116" s="336"/>
      <c r="J116" s="336"/>
      <c r="K116" s="292"/>
      <c r="L116" s="336"/>
      <c r="M116" s="336"/>
      <c r="N116" s="336"/>
      <c r="O116" s="336"/>
      <c r="P116" s="336"/>
      <c r="Q116" s="337"/>
    </row>
    <row r="117" spans="1:20" ht="18.75" x14ac:dyDescent="0.3">
      <c r="B117" s="348" t="s">
        <v>391</v>
      </c>
      <c r="C117" s="349"/>
      <c r="D117" s="350"/>
      <c r="E117" s="350"/>
      <c r="F117" s="350"/>
      <c r="G117" s="350"/>
      <c r="H117" s="240"/>
      <c r="I117" s="350" t="s">
        <v>393</v>
      </c>
      <c r="J117" s="354"/>
      <c r="K117" s="354"/>
      <c r="L117" s="354"/>
      <c r="M117" s="354"/>
      <c r="N117" s="354"/>
      <c r="O117" s="354"/>
      <c r="P117" s="240"/>
      <c r="Q117" s="355"/>
    </row>
    <row r="118" spans="1:20" ht="15.75" thickBot="1" x14ac:dyDescent="0.3">
      <c r="B118" s="356" t="s">
        <v>392</v>
      </c>
      <c r="C118" s="357"/>
      <c r="D118" s="358"/>
      <c r="E118" s="358"/>
      <c r="F118" s="358"/>
      <c r="G118" s="358"/>
      <c r="H118" s="358"/>
      <c r="I118" s="359"/>
      <c r="J118" s="359"/>
      <c r="K118" s="359"/>
      <c r="L118" s="359"/>
      <c r="M118" s="359"/>
      <c r="N118" s="359"/>
      <c r="O118" s="359"/>
      <c r="P118" s="359"/>
      <c r="Q118" s="360"/>
    </row>
    <row r="120" spans="1:20" ht="15.75" x14ac:dyDescent="0.25">
      <c r="B120" s="62" t="s">
        <v>104</v>
      </c>
      <c r="C120" s="607" t="s">
        <v>105</v>
      </c>
      <c r="D120" s="607"/>
      <c r="E120" s="607"/>
      <c r="F120" s="607" t="s">
        <v>106</v>
      </c>
      <c r="G120" s="607"/>
      <c r="H120" s="607"/>
      <c r="I120" s="607"/>
      <c r="J120" s="606" t="s">
        <v>107</v>
      </c>
      <c r="K120" s="606"/>
      <c r="L120" s="606"/>
      <c r="M120" s="606"/>
      <c r="N120" s="597" t="s">
        <v>134</v>
      </c>
      <c r="O120" s="598"/>
      <c r="P120" s="598"/>
      <c r="Q120" s="599"/>
    </row>
    <row r="121" spans="1:20" ht="15.75" x14ac:dyDescent="0.25">
      <c r="B121" s="62" t="s">
        <v>108</v>
      </c>
      <c r="C121" s="607" t="s">
        <v>194</v>
      </c>
      <c r="D121" s="607"/>
      <c r="E121" s="607"/>
      <c r="F121" s="607" t="s">
        <v>109</v>
      </c>
      <c r="G121" s="607"/>
      <c r="H121" s="607"/>
      <c r="I121" s="607"/>
      <c r="J121" s="607" t="s">
        <v>110</v>
      </c>
      <c r="K121" s="607"/>
      <c r="L121" s="607"/>
      <c r="M121" s="607"/>
      <c r="N121" s="600">
        <v>270</v>
      </c>
      <c r="O121" s="601"/>
      <c r="P121" s="601"/>
      <c r="Q121" s="602"/>
    </row>
    <row r="123" spans="1:20" ht="21" x14ac:dyDescent="0.35">
      <c r="A123" s="63" t="s">
        <v>16</v>
      </c>
    </row>
  </sheetData>
  <mergeCells count="63">
    <mergeCell ref="A33:A66"/>
    <mergeCell ref="K76:K77"/>
    <mergeCell ref="I76:I77"/>
    <mergeCell ref="H76:H77"/>
    <mergeCell ref="G76:G77"/>
    <mergeCell ref="B29:B30"/>
    <mergeCell ref="F29:F30"/>
    <mergeCell ref="E29:E30"/>
    <mergeCell ref="D29:D30"/>
    <mergeCell ref="C29:C30"/>
    <mergeCell ref="S29:S30"/>
    <mergeCell ref="T29:T30"/>
    <mergeCell ref="S76:S77"/>
    <mergeCell ref="T76:T77"/>
    <mergeCell ref="R29:R30"/>
    <mergeCell ref="R76:R77"/>
    <mergeCell ref="Q29:Q30"/>
    <mergeCell ref="P29:P30"/>
    <mergeCell ref="O29:O30"/>
    <mergeCell ref="N29:N30"/>
    <mergeCell ref="C81:R81"/>
    <mergeCell ref="M29:M30"/>
    <mergeCell ref="L29:L30"/>
    <mergeCell ref="K29:K30"/>
    <mergeCell ref="I29:I30"/>
    <mergeCell ref="H29:H30"/>
    <mergeCell ref="G29:G30"/>
    <mergeCell ref="B81:B82"/>
    <mergeCell ref="B76:B77"/>
    <mergeCell ref="Q76:Q77"/>
    <mergeCell ref="P76:P77"/>
    <mergeCell ref="O76:O77"/>
    <mergeCell ref="N76:N77"/>
    <mergeCell ref="M76:M77"/>
    <mergeCell ref="L76:L77"/>
    <mergeCell ref="A80:T80"/>
    <mergeCell ref="F76:F77"/>
    <mergeCell ref="E76:E77"/>
    <mergeCell ref="D76:D77"/>
    <mergeCell ref="C76:C77"/>
    <mergeCell ref="S81:T81"/>
    <mergeCell ref="A1:R1"/>
    <mergeCell ref="Q2:R2"/>
    <mergeCell ref="B3:R3"/>
    <mergeCell ref="A4:A5"/>
    <mergeCell ref="B4:B5"/>
    <mergeCell ref="C4:R4"/>
    <mergeCell ref="A111:A112"/>
    <mergeCell ref="S4:T4"/>
    <mergeCell ref="N120:Q120"/>
    <mergeCell ref="N121:Q121"/>
    <mergeCell ref="A7:A15"/>
    <mergeCell ref="J120:M120"/>
    <mergeCell ref="C121:E121"/>
    <mergeCell ref="F121:I121"/>
    <mergeCell ref="J121:M121"/>
    <mergeCell ref="C120:E120"/>
    <mergeCell ref="F120:I120"/>
    <mergeCell ref="A106:A110"/>
    <mergeCell ref="A16:A32"/>
    <mergeCell ref="A67:A79"/>
    <mergeCell ref="A83:A98"/>
    <mergeCell ref="A99:A105"/>
  </mergeCells>
  <pageMargins left="0.25" right="0.25" top="0.75" bottom="0.75" header="0.3" footer="0.3"/>
  <pageSetup paperSize="9" scale="3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23"/>
  <sheetViews>
    <sheetView topLeftCell="A106" zoomScale="90" zoomScaleNormal="90" workbookViewId="0">
      <selection activeCell="J114" sqref="J114"/>
    </sheetView>
  </sheetViews>
  <sheetFormatPr defaultRowHeight="15" x14ac:dyDescent="0.25"/>
  <cols>
    <col min="1" max="1" width="3.7109375" customWidth="1"/>
    <col min="2" max="2" width="37.7109375" customWidth="1"/>
    <col min="3" max="3" width="10.5703125" bestFit="1" customWidth="1"/>
    <col min="4" max="9" width="7.7109375" bestFit="1" customWidth="1"/>
    <col min="10" max="10" width="5.5703125" bestFit="1" customWidth="1"/>
    <col min="11" max="19" width="7.7109375" bestFit="1" customWidth="1"/>
    <col min="20" max="20" width="6.7109375" bestFit="1" customWidth="1"/>
    <col min="21" max="24" width="8.85546875" bestFit="1" customWidth="1"/>
    <col min="26" max="26" width="16.28515625" customWidth="1"/>
    <col min="27" max="27" width="16.5703125" customWidth="1"/>
  </cols>
  <sheetData>
    <row r="1" spans="1:27" ht="18" x14ac:dyDescent="0.25">
      <c r="A1" s="518" t="s">
        <v>130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  <c r="U1" s="518"/>
      <c r="V1" s="518"/>
    </row>
    <row r="2" spans="1:27" ht="21" x14ac:dyDescent="0.35">
      <c r="Q2" s="506"/>
      <c r="R2" s="506"/>
    </row>
    <row r="3" spans="1:27" ht="15.75" customHeight="1" thickBot="1" x14ac:dyDescent="0.3">
      <c r="B3" s="617" t="s">
        <v>409</v>
      </c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</row>
    <row r="4" spans="1:27" ht="25.5" customHeight="1" thickBot="1" x14ac:dyDescent="0.3">
      <c r="A4" s="571"/>
      <c r="B4" s="523" t="s">
        <v>1</v>
      </c>
      <c r="C4" s="655" t="s">
        <v>2</v>
      </c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  <c r="R4" s="655"/>
      <c r="S4" s="655"/>
      <c r="T4" s="655"/>
      <c r="U4" s="655"/>
      <c r="V4" s="655"/>
      <c r="W4" s="655"/>
      <c r="X4" s="656"/>
      <c r="Y4" s="257"/>
      <c r="Z4" s="595" t="s">
        <v>380</v>
      </c>
      <c r="AA4" s="596"/>
    </row>
    <row r="5" spans="1:27" ht="15.75" thickBot="1" x14ac:dyDescent="0.3">
      <c r="A5" s="572"/>
      <c r="B5" s="524"/>
      <c r="C5" s="272">
        <v>0.3</v>
      </c>
      <c r="D5" s="222">
        <v>0.4</v>
      </c>
      <c r="E5" s="222">
        <v>0.5</v>
      </c>
      <c r="F5" s="222">
        <v>0.6</v>
      </c>
      <c r="G5" s="222">
        <v>0.7</v>
      </c>
      <c r="H5" s="222">
        <v>0.8</v>
      </c>
      <c r="I5" s="222">
        <v>0.9</v>
      </c>
      <c r="J5" s="222">
        <v>1</v>
      </c>
      <c r="K5" s="222">
        <v>1.1000000000000001</v>
      </c>
      <c r="L5" s="222">
        <v>1.2</v>
      </c>
      <c r="M5" s="222">
        <v>1.3</v>
      </c>
      <c r="N5" s="222">
        <v>1.4</v>
      </c>
      <c r="O5" s="222">
        <v>1.5</v>
      </c>
      <c r="P5" s="222">
        <v>1.6</v>
      </c>
      <c r="Q5" s="222">
        <v>1.7</v>
      </c>
      <c r="R5" s="222">
        <v>1.8</v>
      </c>
      <c r="S5" s="222">
        <v>1.9</v>
      </c>
      <c r="T5" s="222">
        <v>2</v>
      </c>
      <c r="U5" s="222">
        <v>2.1</v>
      </c>
      <c r="V5" s="222">
        <v>2.2000000000000002</v>
      </c>
      <c r="W5" s="222">
        <v>2.2999999999999998</v>
      </c>
      <c r="X5" s="222">
        <v>2.4</v>
      </c>
      <c r="Y5" s="134">
        <v>2.5</v>
      </c>
      <c r="Z5" s="265" t="s">
        <v>296</v>
      </c>
      <c r="AA5" s="258" t="s">
        <v>381</v>
      </c>
    </row>
    <row r="6" spans="1:27" ht="32.25" thickBot="1" x14ac:dyDescent="0.3">
      <c r="A6" s="259">
        <v>0</v>
      </c>
      <c r="B6" s="215" t="s">
        <v>376</v>
      </c>
      <c r="C6" s="144">
        <f>J6*0.3</f>
        <v>650.69999999999993</v>
      </c>
      <c r="D6" s="144">
        <f>J6*0.4</f>
        <v>867.6</v>
      </c>
      <c r="E6" s="144">
        <f>J6*0.5</f>
        <v>1084.5</v>
      </c>
      <c r="F6" s="144">
        <f>J6*0.6</f>
        <v>1301.3999999999999</v>
      </c>
      <c r="G6" s="144">
        <f>J6*0.7</f>
        <v>1518.3</v>
      </c>
      <c r="H6" s="144">
        <f>J6*0.8</f>
        <v>1735.2</v>
      </c>
      <c r="I6" s="144">
        <v>1529</v>
      </c>
      <c r="J6" s="368">
        <v>2169</v>
      </c>
      <c r="K6" s="144">
        <f>J6*1.1</f>
        <v>2385.9</v>
      </c>
      <c r="L6" s="144">
        <f>J6*1.2</f>
        <v>2602.7999999999997</v>
      </c>
      <c r="M6" s="144">
        <f>J6*1.3</f>
        <v>2819.7000000000003</v>
      </c>
      <c r="N6" s="144">
        <f>J6*1.4</f>
        <v>3036.6</v>
      </c>
      <c r="O6" s="144">
        <f>J6*1.5</f>
        <v>3253.5</v>
      </c>
      <c r="P6" s="144">
        <f>J6*1.6</f>
        <v>3470.4</v>
      </c>
      <c r="Q6" s="144">
        <f>J6*1.7</f>
        <v>3687.2999999999997</v>
      </c>
      <c r="R6" s="144">
        <f>J6*1.8</f>
        <v>3904.2000000000003</v>
      </c>
      <c r="S6" s="144">
        <f>J6*1.9</f>
        <v>4121.0999999999995</v>
      </c>
      <c r="T6" s="144">
        <f>J6*2</f>
        <v>4338</v>
      </c>
      <c r="U6" s="144">
        <f>J6*2.1</f>
        <v>4554.9000000000005</v>
      </c>
      <c r="V6" s="144">
        <f>J6*2.2</f>
        <v>4771.8</v>
      </c>
      <c r="W6" s="144">
        <f>J6*2.3</f>
        <v>4988.7</v>
      </c>
      <c r="X6" s="144">
        <f>J6*2.4</f>
        <v>5205.5999999999995</v>
      </c>
      <c r="Y6" s="145">
        <f>J6*2.5</f>
        <v>5422.5</v>
      </c>
      <c r="Z6" s="266" t="s">
        <v>352</v>
      </c>
      <c r="AA6" s="260" t="s">
        <v>353</v>
      </c>
    </row>
    <row r="7" spans="1:27" ht="15.75" x14ac:dyDescent="0.25">
      <c r="A7" s="561">
        <v>1</v>
      </c>
      <c r="B7" s="136" t="s">
        <v>179</v>
      </c>
      <c r="C7" s="126">
        <f t="shared" ref="C7:C113" si="0">J7*0.3</f>
        <v>751.5</v>
      </c>
      <c r="D7" s="126">
        <f t="shared" ref="D7:D113" si="1">J7*0.4</f>
        <v>1002</v>
      </c>
      <c r="E7" s="126">
        <f t="shared" ref="E7:E113" si="2">J7*0.5</f>
        <v>1252.5</v>
      </c>
      <c r="F7" s="126">
        <f t="shared" ref="F7:F113" si="3">J7*0.6</f>
        <v>1503</v>
      </c>
      <c r="G7" s="126">
        <f t="shared" ref="G7:G113" si="4">J7*0.7</f>
        <v>1753.5</v>
      </c>
      <c r="H7" s="126">
        <f>J7*0.8</f>
        <v>2004</v>
      </c>
      <c r="I7" s="126">
        <f t="shared" ref="I7:I113" si="5">J7*0.9</f>
        <v>2254.5</v>
      </c>
      <c r="J7" s="126">
        <v>2505</v>
      </c>
      <c r="K7" s="126">
        <f t="shared" ref="K7:K113" si="6">J7*1.1</f>
        <v>2755.5</v>
      </c>
      <c r="L7" s="126">
        <f t="shared" ref="L7:L113" si="7">J7*1.2</f>
        <v>3006</v>
      </c>
      <c r="M7" s="126">
        <f t="shared" ref="M7:M113" si="8">J7*1.3</f>
        <v>3256.5</v>
      </c>
      <c r="N7" s="126">
        <f t="shared" ref="N7:N113" si="9">J7*1.4</f>
        <v>3507</v>
      </c>
      <c r="O7" s="126">
        <f t="shared" ref="O7:O113" si="10">J7*1.5</f>
        <v>3757.5</v>
      </c>
      <c r="P7" s="126">
        <f>J7*1.6</f>
        <v>4008</v>
      </c>
      <c r="Q7" s="126">
        <f>J7*1.7</f>
        <v>4258.5</v>
      </c>
      <c r="R7" s="126">
        <f>J7*1.8</f>
        <v>4509</v>
      </c>
      <c r="S7" s="126">
        <f t="shared" ref="S7:S77" si="11">J7*1.9</f>
        <v>4759.5</v>
      </c>
      <c r="T7" s="126">
        <f t="shared" ref="T7:T77" si="12">J7*2</f>
        <v>5010</v>
      </c>
      <c r="U7" s="126">
        <f t="shared" ref="U7:U77" si="13">J7*2.1</f>
        <v>5260.5</v>
      </c>
      <c r="V7" s="126">
        <f t="shared" ref="V7:V77" si="14">J7*2.2</f>
        <v>5511</v>
      </c>
      <c r="W7" s="126">
        <f t="shared" ref="W7:W77" si="15">J7*2.3</f>
        <v>5761.5</v>
      </c>
      <c r="X7" s="126">
        <f t="shared" ref="X7:X77" si="16">J7*2.4</f>
        <v>6012</v>
      </c>
      <c r="Y7" s="127">
        <f t="shared" ref="Y7:Y77" si="17">J7*2.5</f>
        <v>6262.5</v>
      </c>
      <c r="Z7" s="267" t="s">
        <v>352</v>
      </c>
      <c r="AA7" s="261" t="s">
        <v>353</v>
      </c>
    </row>
    <row r="8" spans="1:27" ht="15.75" x14ac:dyDescent="0.25">
      <c r="A8" s="562"/>
      <c r="B8" s="130" t="s">
        <v>180</v>
      </c>
      <c r="C8" s="228">
        <f t="shared" si="0"/>
        <v>751.5</v>
      </c>
      <c r="D8" s="228">
        <f t="shared" si="1"/>
        <v>1002</v>
      </c>
      <c r="E8" s="228">
        <f t="shared" si="2"/>
        <v>1252.5</v>
      </c>
      <c r="F8" s="228">
        <f t="shared" si="3"/>
        <v>1503</v>
      </c>
      <c r="G8" s="228">
        <f t="shared" si="4"/>
        <v>1753.5</v>
      </c>
      <c r="H8" s="228">
        <f t="shared" ref="H8:H103" si="18">J8*0.8</f>
        <v>2004</v>
      </c>
      <c r="I8" s="228">
        <f t="shared" si="5"/>
        <v>2254.5</v>
      </c>
      <c r="J8" s="369">
        <v>2505</v>
      </c>
      <c r="K8" s="228">
        <f t="shared" si="6"/>
        <v>2755.5</v>
      </c>
      <c r="L8" s="228">
        <f t="shared" si="7"/>
        <v>3006</v>
      </c>
      <c r="M8" s="228">
        <f t="shared" si="8"/>
        <v>3256.5</v>
      </c>
      <c r="N8" s="228">
        <f t="shared" si="9"/>
        <v>3507</v>
      </c>
      <c r="O8" s="228">
        <f t="shared" si="10"/>
        <v>3757.5</v>
      </c>
      <c r="P8" s="228">
        <f t="shared" ref="P8:P35" si="19">J8*1.6</f>
        <v>4008</v>
      </c>
      <c r="Q8" s="228">
        <f t="shared" ref="Q8:Q35" si="20">J8*1.7</f>
        <v>4258.5</v>
      </c>
      <c r="R8" s="228">
        <f t="shared" ref="R8:R35" si="21">J8*1.8</f>
        <v>4509</v>
      </c>
      <c r="S8" s="228">
        <f t="shared" si="11"/>
        <v>4759.5</v>
      </c>
      <c r="T8" s="228">
        <f t="shared" si="12"/>
        <v>5010</v>
      </c>
      <c r="U8" s="228">
        <f t="shared" si="13"/>
        <v>5260.5</v>
      </c>
      <c r="V8" s="228">
        <f t="shared" si="14"/>
        <v>5511</v>
      </c>
      <c r="W8" s="228">
        <f t="shared" si="15"/>
        <v>5761.5</v>
      </c>
      <c r="X8" s="228">
        <f t="shared" si="16"/>
        <v>6012</v>
      </c>
      <c r="Y8" s="114">
        <f t="shared" si="17"/>
        <v>6262.5</v>
      </c>
      <c r="Z8" s="268" t="s">
        <v>352</v>
      </c>
      <c r="AA8" s="262" t="s">
        <v>353</v>
      </c>
    </row>
    <row r="9" spans="1:27" ht="15.75" x14ac:dyDescent="0.25">
      <c r="A9" s="562"/>
      <c r="B9" s="130" t="s">
        <v>139</v>
      </c>
      <c r="C9" s="228">
        <f t="shared" si="0"/>
        <v>751.5</v>
      </c>
      <c r="D9" s="228">
        <f t="shared" si="1"/>
        <v>1002</v>
      </c>
      <c r="E9" s="228">
        <f t="shared" si="2"/>
        <v>1252.5</v>
      </c>
      <c r="F9" s="228">
        <f t="shared" si="3"/>
        <v>1503</v>
      </c>
      <c r="G9" s="228">
        <f t="shared" si="4"/>
        <v>1753.5</v>
      </c>
      <c r="H9" s="228">
        <f t="shared" si="18"/>
        <v>2004</v>
      </c>
      <c r="I9" s="228">
        <f t="shared" si="5"/>
        <v>2254.5</v>
      </c>
      <c r="J9" s="380">
        <v>2505</v>
      </c>
      <c r="K9" s="228">
        <f t="shared" si="6"/>
        <v>2755.5</v>
      </c>
      <c r="L9" s="228">
        <f t="shared" si="7"/>
        <v>3006</v>
      </c>
      <c r="M9" s="228">
        <f t="shared" si="8"/>
        <v>3256.5</v>
      </c>
      <c r="N9" s="228">
        <f t="shared" si="9"/>
        <v>3507</v>
      </c>
      <c r="O9" s="228">
        <f t="shared" si="10"/>
        <v>3757.5</v>
      </c>
      <c r="P9" s="228">
        <f t="shared" si="19"/>
        <v>4008</v>
      </c>
      <c r="Q9" s="228">
        <f t="shared" si="20"/>
        <v>4258.5</v>
      </c>
      <c r="R9" s="228">
        <f t="shared" si="21"/>
        <v>4509</v>
      </c>
      <c r="S9" s="228">
        <f t="shared" si="11"/>
        <v>4759.5</v>
      </c>
      <c r="T9" s="228">
        <f t="shared" si="12"/>
        <v>5010</v>
      </c>
      <c r="U9" s="228">
        <f t="shared" si="13"/>
        <v>5260.5</v>
      </c>
      <c r="V9" s="228">
        <f t="shared" si="14"/>
        <v>5511</v>
      </c>
      <c r="W9" s="228">
        <f t="shared" si="15"/>
        <v>5761.5</v>
      </c>
      <c r="X9" s="228">
        <f t="shared" si="16"/>
        <v>6012</v>
      </c>
      <c r="Y9" s="114">
        <f t="shared" si="17"/>
        <v>6262.5</v>
      </c>
      <c r="Z9" s="268" t="s">
        <v>352</v>
      </c>
      <c r="AA9" s="262" t="s">
        <v>354</v>
      </c>
    </row>
    <row r="10" spans="1:27" ht="15.75" x14ac:dyDescent="0.25">
      <c r="A10" s="562"/>
      <c r="B10" s="130" t="s">
        <v>140</v>
      </c>
      <c r="C10" s="228">
        <f t="shared" si="0"/>
        <v>751.5</v>
      </c>
      <c r="D10" s="228">
        <f t="shared" si="1"/>
        <v>1002</v>
      </c>
      <c r="E10" s="228">
        <f t="shared" si="2"/>
        <v>1252.5</v>
      </c>
      <c r="F10" s="228">
        <f t="shared" si="3"/>
        <v>1503</v>
      </c>
      <c r="G10" s="228">
        <f t="shared" si="4"/>
        <v>1753.5</v>
      </c>
      <c r="H10" s="228">
        <f t="shared" si="18"/>
        <v>2004</v>
      </c>
      <c r="I10" s="228">
        <f t="shared" si="5"/>
        <v>2254.5</v>
      </c>
      <c r="J10" s="380">
        <v>2505</v>
      </c>
      <c r="K10" s="228">
        <f t="shared" si="6"/>
        <v>2755.5</v>
      </c>
      <c r="L10" s="228">
        <f t="shared" si="7"/>
        <v>3006</v>
      </c>
      <c r="M10" s="228">
        <f t="shared" si="8"/>
        <v>3256.5</v>
      </c>
      <c r="N10" s="228">
        <f t="shared" si="9"/>
        <v>3507</v>
      </c>
      <c r="O10" s="228">
        <f t="shared" si="10"/>
        <v>3757.5</v>
      </c>
      <c r="P10" s="228">
        <f t="shared" si="19"/>
        <v>4008</v>
      </c>
      <c r="Q10" s="228">
        <f t="shared" si="20"/>
        <v>4258.5</v>
      </c>
      <c r="R10" s="228">
        <f t="shared" si="21"/>
        <v>4509</v>
      </c>
      <c r="S10" s="228">
        <f t="shared" si="11"/>
        <v>4759.5</v>
      </c>
      <c r="T10" s="228">
        <f t="shared" si="12"/>
        <v>5010</v>
      </c>
      <c r="U10" s="228">
        <f t="shared" si="13"/>
        <v>5260.5</v>
      </c>
      <c r="V10" s="228">
        <f t="shared" si="14"/>
        <v>5511</v>
      </c>
      <c r="W10" s="228">
        <f t="shared" si="15"/>
        <v>5761.5</v>
      </c>
      <c r="X10" s="228">
        <f t="shared" si="16"/>
        <v>6012</v>
      </c>
      <c r="Y10" s="114">
        <f t="shared" si="17"/>
        <v>6262.5</v>
      </c>
      <c r="Z10" s="268" t="s">
        <v>352</v>
      </c>
      <c r="AA10" s="262" t="s">
        <v>353</v>
      </c>
    </row>
    <row r="11" spans="1:27" ht="15.75" x14ac:dyDescent="0.25">
      <c r="A11" s="562"/>
      <c r="B11" s="130" t="s">
        <v>181</v>
      </c>
      <c r="C11" s="228">
        <f t="shared" si="0"/>
        <v>751.5</v>
      </c>
      <c r="D11" s="228">
        <f t="shared" si="1"/>
        <v>1002</v>
      </c>
      <c r="E11" s="228">
        <f t="shared" si="2"/>
        <v>1252.5</v>
      </c>
      <c r="F11" s="228">
        <f t="shared" si="3"/>
        <v>1503</v>
      </c>
      <c r="G11" s="228">
        <f t="shared" si="4"/>
        <v>1753.5</v>
      </c>
      <c r="H11" s="228">
        <f t="shared" si="18"/>
        <v>2004</v>
      </c>
      <c r="I11" s="228">
        <f t="shared" si="5"/>
        <v>2254.5</v>
      </c>
      <c r="J11" s="380">
        <v>2505</v>
      </c>
      <c r="K11" s="228">
        <f t="shared" si="6"/>
        <v>2755.5</v>
      </c>
      <c r="L11" s="228">
        <f t="shared" si="7"/>
        <v>3006</v>
      </c>
      <c r="M11" s="228">
        <f t="shared" si="8"/>
        <v>3256.5</v>
      </c>
      <c r="N11" s="228">
        <f t="shared" si="9"/>
        <v>3507</v>
      </c>
      <c r="O11" s="228">
        <f t="shared" si="10"/>
        <v>3757.5</v>
      </c>
      <c r="P11" s="228">
        <f t="shared" si="19"/>
        <v>4008</v>
      </c>
      <c r="Q11" s="228">
        <f t="shared" si="20"/>
        <v>4258.5</v>
      </c>
      <c r="R11" s="228">
        <f t="shared" si="21"/>
        <v>4509</v>
      </c>
      <c r="S11" s="228">
        <f t="shared" si="11"/>
        <v>4759.5</v>
      </c>
      <c r="T11" s="228">
        <f t="shared" si="12"/>
        <v>5010</v>
      </c>
      <c r="U11" s="228">
        <f t="shared" si="13"/>
        <v>5260.5</v>
      </c>
      <c r="V11" s="228">
        <f t="shared" si="14"/>
        <v>5511</v>
      </c>
      <c r="W11" s="228">
        <f t="shared" si="15"/>
        <v>5761.5</v>
      </c>
      <c r="X11" s="228">
        <f t="shared" si="16"/>
        <v>6012</v>
      </c>
      <c r="Y11" s="114">
        <f t="shared" si="17"/>
        <v>6262.5</v>
      </c>
      <c r="Z11" s="268" t="s">
        <v>352</v>
      </c>
      <c r="AA11" s="262" t="s">
        <v>353</v>
      </c>
    </row>
    <row r="12" spans="1:27" ht="15.75" x14ac:dyDescent="0.25">
      <c r="A12" s="562"/>
      <c r="B12" s="130" t="s">
        <v>292</v>
      </c>
      <c r="C12" s="228">
        <f t="shared" si="0"/>
        <v>751.5</v>
      </c>
      <c r="D12" s="228">
        <f t="shared" si="1"/>
        <v>1002</v>
      </c>
      <c r="E12" s="228">
        <f t="shared" si="2"/>
        <v>1252.5</v>
      </c>
      <c r="F12" s="228">
        <f t="shared" si="3"/>
        <v>1503</v>
      </c>
      <c r="G12" s="228">
        <f t="shared" si="4"/>
        <v>1753.5</v>
      </c>
      <c r="H12" s="228">
        <f t="shared" si="18"/>
        <v>2004</v>
      </c>
      <c r="I12" s="228">
        <f t="shared" si="5"/>
        <v>2254.5</v>
      </c>
      <c r="J12" s="380">
        <v>2505</v>
      </c>
      <c r="K12" s="228">
        <f t="shared" si="6"/>
        <v>2755.5</v>
      </c>
      <c r="L12" s="228">
        <f t="shared" si="7"/>
        <v>3006</v>
      </c>
      <c r="M12" s="228">
        <f t="shared" si="8"/>
        <v>3256.5</v>
      </c>
      <c r="N12" s="228">
        <f t="shared" si="9"/>
        <v>3507</v>
      </c>
      <c r="O12" s="228">
        <f t="shared" si="10"/>
        <v>3757.5</v>
      </c>
      <c r="P12" s="228">
        <f t="shared" si="19"/>
        <v>4008</v>
      </c>
      <c r="Q12" s="228">
        <f t="shared" si="20"/>
        <v>4258.5</v>
      </c>
      <c r="R12" s="228">
        <f t="shared" si="21"/>
        <v>4509</v>
      </c>
      <c r="S12" s="228">
        <f t="shared" si="11"/>
        <v>4759.5</v>
      </c>
      <c r="T12" s="228">
        <f t="shared" si="12"/>
        <v>5010</v>
      </c>
      <c r="U12" s="228">
        <f t="shared" si="13"/>
        <v>5260.5</v>
      </c>
      <c r="V12" s="228">
        <f t="shared" si="14"/>
        <v>5511</v>
      </c>
      <c r="W12" s="228">
        <f t="shared" si="15"/>
        <v>5761.5</v>
      </c>
      <c r="X12" s="228">
        <f t="shared" si="16"/>
        <v>6012</v>
      </c>
      <c r="Y12" s="114">
        <f t="shared" si="17"/>
        <v>6262.5</v>
      </c>
      <c r="Z12" s="268" t="s">
        <v>352</v>
      </c>
      <c r="AA12" s="262" t="s">
        <v>353</v>
      </c>
    </row>
    <row r="13" spans="1:27" ht="15.75" x14ac:dyDescent="0.25">
      <c r="A13" s="562"/>
      <c r="B13" s="130" t="s">
        <v>182</v>
      </c>
      <c r="C13" s="228">
        <f t="shared" si="0"/>
        <v>751.5</v>
      </c>
      <c r="D13" s="228">
        <f t="shared" si="1"/>
        <v>1002</v>
      </c>
      <c r="E13" s="228">
        <f t="shared" si="2"/>
        <v>1252.5</v>
      </c>
      <c r="F13" s="228">
        <f t="shared" si="3"/>
        <v>1503</v>
      </c>
      <c r="G13" s="228">
        <f t="shared" si="4"/>
        <v>1753.5</v>
      </c>
      <c r="H13" s="228">
        <f t="shared" si="18"/>
        <v>2004</v>
      </c>
      <c r="I13" s="228">
        <f t="shared" si="5"/>
        <v>2254.5</v>
      </c>
      <c r="J13" s="380">
        <v>2505</v>
      </c>
      <c r="K13" s="228">
        <f t="shared" si="6"/>
        <v>2755.5</v>
      </c>
      <c r="L13" s="228">
        <f t="shared" si="7"/>
        <v>3006</v>
      </c>
      <c r="M13" s="228">
        <f t="shared" si="8"/>
        <v>3256.5</v>
      </c>
      <c r="N13" s="228">
        <f t="shared" si="9"/>
        <v>3507</v>
      </c>
      <c r="O13" s="228">
        <f t="shared" si="10"/>
        <v>3757.5</v>
      </c>
      <c r="P13" s="228">
        <f t="shared" si="19"/>
        <v>4008</v>
      </c>
      <c r="Q13" s="228">
        <f t="shared" si="20"/>
        <v>4258.5</v>
      </c>
      <c r="R13" s="228">
        <f t="shared" si="21"/>
        <v>4509</v>
      </c>
      <c r="S13" s="228">
        <f t="shared" si="11"/>
        <v>4759.5</v>
      </c>
      <c r="T13" s="228">
        <f t="shared" si="12"/>
        <v>5010</v>
      </c>
      <c r="U13" s="228">
        <f t="shared" si="13"/>
        <v>5260.5</v>
      </c>
      <c r="V13" s="228">
        <f t="shared" si="14"/>
        <v>5511</v>
      </c>
      <c r="W13" s="228">
        <f t="shared" si="15"/>
        <v>5761.5</v>
      </c>
      <c r="X13" s="228">
        <f t="shared" si="16"/>
        <v>6012</v>
      </c>
      <c r="Y13" s="114">
        <f t="shared" si="17"/>
        <v>6262.5</v>
      </c>
      <c r="Z13" s="268" t="s">
        <v>355</v>
      </c>
      <c r="AA13" s="262" t="s">
        <v>356</v>
      </c>
    </row>
    <row r="14" spans="1:27" ht="15.75" x14ac:dyDescent="0.25">
      <c r="A14" s="562"/>
      <c r="B14" s="130" t="s">
        <v>3</v>
      </c>
      <c r="C14" s="228">
        <f t="shared" si="0"/>
        <v>751.5</v>
      </c>
      <c r="D14" s="228">
        <f t="shared" si="1"/>
        <v>1002</v>
      </c>
      <c r="E14" s="228">
        <f t="shared" si="2"/>
        <v>1252.5</v>
      </c>
      <c r="F14" s="228">
        <f t="shared" si="3"/>
        <v>1503</v>
      </c>
      <c r="G14" s="228">
        <f t="shared" si="4"/>
        <v>1753.5</v>
      </c>
      <c r="H14" s="228">
        <f t="shared" si="18"/>
        <v>2004</v>
      </c>
      <c r="I14" s="228">
        <f t="shared" si="5"/>
        <v>2254.5</v>
      </c>
      <c r="J14" s="380">
        <v>2505</v>
      </c>
      <c r="K14" s="228">
        <f t="shared" si="6"/>
        <v>2755.5</v>
      </c>
      <c r="L14" s="228">
        <f t="shared" si="7"/>
        <v>3006</v>
      </c>
      <c r="M14" s="228">
        <f t="shared" si="8"/>
        <v>3256.5</v>
      </c>
      <c r="N14" s="228">
        <f t="shared" si="9"/>
        <v>3507</v>
      </c>
      <c r="O14" s="228">
        <f t="shared" si="10"/>
        <v>3757.5</v>
      </c>
      <c r="P14" s="228">
        <f t="shared" si="19"/>
        <v>4008</v>
      </c>
      <c r="Q14" s="228">
        <f t="shared" si="20"/>
        <v>4258.5</v>
      </c>
      <c r="R14" s="228">
        <f t="shared" si="21"/>
        <v>4509</v>
      </c>
      <c r="S14" s="228">
        <f t="shared" si="11"/>
        <v>4759.5</v>
      </c>
      <c r="T14" s="228">
        <f t="shared" si="12"/>
        <v>5010</v>
      </c>
      <c r="U14" s="228">
        <f t="shared" si="13"/>
        <v>5260.5</v>
      </c>
      <c r="V14" s="228">
        <f t="shared" si="14"/>
        <v>5511</v>
      </c>
      <c r="W14" s="228">
        <f t="shared" si="15"/>
        <v>5761.5</v>
      </c>
      <c r="X14" s="228">
        <f t="shared" si="16"/>
        <v>6012</v>
      </c>
      <c r="Y14" s="114">
        <f t="shared" si="17"/>
        <v>6262.5</v>
      </c>
      <c r="Z14" s="268" t="s">
        <v>352</v>
      </c>
      <c r="AA14" s="262" t="s">
        <v>353</v>
      </c>
    </row>
    <row r="15" spans="1:27" ht="16.5" thickBot="1" x14ac:dyDescent="0.3">
      <c r="A15" s="636"/>
      <c r="B15" s="137" t="s">
        <v>4</v>
      </c>
      <c r="C15" s="133">
        <f t="shared" si="0"/>
        <v>751.5</v>
      </c>
      <c r="D15" s="133">
        <f t="shared" si="1"/>
        <v>1002</v>
      </c>
      <c r="E15" s="133">
        <f t="shared" si="2"/>
        <v>1252.5</v>
      </c>
      <c r="F15" s="133">
        <f t="shared" si="3"/>
        <v>1503</v>
      </c>
      <c r="G15" s="133">
        <f t="shared" si="4"/>
        <v>1753.5</v>
      </c>
      <c r="H15" s="133">
        <f t="shared" si="18"/>
        <v>2004</v>
      </c>
      <c r="I15" s="133">
        <f t="shared" si="5"/>
        <v>2254.5</v>
      </c>
      <c r="J15" s="380">
        <v>2505</v>
      </c>
      <c r="K15" s="133">
        <f t="shared" si="6"/>
        <v>2755.5</v>
      </c>
      <c r="L15" s="133">
        <f t="shared" si="7"/>
        <v>3006</v>
      </c>
      <c r="M15" s="133">
        <f t="shared" si="8"/>
        <v>3256.5</v>
      </c>
      <c r="N15" s="133">
        <f t="shared" si="9"/>
        <v>3507</v>
      </c>
      <c r="O15" s="133">
        <f t="shared" si="10"/>
        <v>3757.5</v>
      </c>
      <c r="P15" s="133">
        <f t="shared" si="19"/>
        <v>4008</v>
      </c>
      <c r="Q15" s="133">
        <f t="shared" si="20"/>
        <v>4258.5</v>
      </c>
      <c r="R15" s="133">
        <f t="shared" si="21"/>
        <v>4509</v>
      </c>
      <c r="S15" s="133">
        <f t="shared" si="11"/>
        <v>4759.5</v>
      </c>
      <c r="T15" s="133">
        <f t="shared" si="12"/>
        <v>5010</v>
      </c>
      <c r="U15" s="133">
        <f t="shared" si="13"/>
        <v>5260.5</v>
      </c>
      <c r="V15" s="133">
        <f t="shared" si="14"/>
        <v>5511</v>
      </c>
      <c r="W15" s="133">
        <f t="shared" si="15"/>
        <v>5761.5</v>
      </c>
      <c r="X15" s="133">
        <f t="shared" si="16"/>
        <v>6012</v>
      </c>
      <c r="Y15" s="134">
        <f t="shared" si="17"/>
        <v>6262.5</v>
      </c>
      <c r="Z15" s="269" t="s">
        <v>357</v>
      </c>
      <c r="AA15" s="263" t="s">
        <v>358</v>
      </c>
    </row>
    <row r="16" spans="1:27" ht="16.5" thickBot="1" x14ac:dyDescent="0.3">
      <c r="A16" s="540">
        <v>2</v>
      </c>
      <c r="B16" s="136" t="s">
        <v>143</v>
      </c>
      <c r="C16" s="126">
        <f t="shared" si="0"/>
        <v>927.59999999999991</v>
      </c>
      <c r="D16" s="126">
        <f t="shared" si="1"/>
        <v>1236.8000000000002</v>
      </c>
      <c r="E16" s="126">
        <f t="shared" si="2"/>
        <v>1546</v>
      </c>
      <c r="F16" s="126">
        <f t="shared" si="3"/>
        <v>1855.1999999999998</v>
      </c>
      <c r="G16" s="126">
        <f t="shared" si="4"/>
        <v>2164.3999999999996</v>
      </c>
      <c r="H16" s="126">
        <f t="shared" si="18"/>
        <v>2473.6000000000004</v>
      </c>
      <c r="I16" s="126">
        <f t="shared" si="5"/>
        <v>2782.8</v>
      </c>
      <c r="J16" s="126">
        <v>3092</v>
      </c>
      <c r="K16" s="126">
        <f t="shared" si="6"/>
        <v>3401.2000000000003</v>
      </c>
      <c r="L16" s="126">
        <f t="shared" si="7"/>
        <v>3710.3999999999996</v>
      </c>
      <c r="M16" s="126">
        <f t="shared" si="8"/>
        <v>4019.6000000000004</v>
      </c>
      <c r="N16" s="126">
        <f t="shared" si="9"/>
        <v>4328.7999999999993</v>
      </c>
      <c r="O16" s="126">
        <f t="shared" si="10"/>
        <v>4638</v>
      </c>
      <c r="P16" s="126">
        <f t="shared" si="19"/>
        <v>4947.2000000000007</v>
      </c>
      <c r="Q16" s="126">
        <f t="shared" si="20"/>
        <v>5256.4</v>
      </c>
      <c r="R16" s="126">
        <f t="shared" si="21"/>
        <v>5565.6</v>
      </c>
      <c r="S16" s="126">
        <f t="shared" si="11"/>
        <v>5874.7999999999993</v>
      </c>
      <c r="T16" s="126">
        <f t="shared" si="12"/>
        <v>6184</v>
      </c>
      <c r="U16" s="126">
        <f t="shared" si="13"/>
        <v>6493.2000000000007</v>
      </c>
      <c r="V16" s="126">
        <f t="shared" si="14"/>
        <v>6802.4000000000005</v>
      </c>
      <c r="W16" s="126">
        <f t="shared" si="15"/>
        <v>7111.5999999999995</v>
      </c>
      <c r="X16" s="126">
        <f t="shared" si="16"/>
        <v>7420.7999999999993</v>
      </c>
      <c r="Y16" s="127">
        <f t="shared" si="17"/>
        <v>7730</v>
      </c>
      <c r="Z16" s="267" t="s">
        <v>352</v>
      </c>
      <c r="AA16" s="261" t="s">
        <v>353</v>
      </c>
    </row>
    <row r="17" spans="1:27" ht="16.5" thickBot="1" x14ac:dyDescent="0.3">
      <c r="A17" s="541"/>
      <c r="B17" s="130" t="s">
        <v>333</v>
      </c>
      <c r="C17" s="228">
        <f t="shared" si="0"/>
        <v>927.59999999999991</v>
      </c>
      <c r="D17" s="228">
        <f t="shared" si="1"/>
        <v>1236.8000000000002</v>
      </c>
      <c r="E17" s="228">
        <f t="shared" si="2"/>
        <v>1546</v>
      </c>
      <c r="F17" s="228">
        <f t="shared" si="3"/>
        <v>1855.1999999999998</v>
      </c>
      <c r="G17" s="228">
        <f t="shared" si="4"/>
        <v>2164.3999999999996</v>
      </c>
      <c r="H17" s="228">
        <f t="shared" si="18"/>
        <v>2473.6000000000004</v>
      </c>
      <c r="I17" s="228">
        <f t="shared" si="5"/>
        <v>2782.8</v>
      </c>
      <c r="J17" s="126">
        <v>3092</v>
      </c>
      <c r="K17" s="228">
        <f t="shared" si="6"/>
        <v>3401.2000000000003</v>
      </c>
      <c r="L17" s="228">
        <f t="shared" si="7"/>
        <v>3710.3999999999996</v>
      </c>
      <c r="M17" s="228">
        <f t="shared" si="8"/>
        <v>4019.6000000000004</v>
      </c>
      <c r="N17" s="228">
        <f t="shared" si="9"/>
        <v>4328.7999999999993</v>
      </c>
      <c r="O17" s="228">
        <f t="shared" si="10"/>
        <v>4638</v>
      </c>
      <c r="P17" s="228">
        <f t="shared" si="19"/>
        <v>4947.2000000000007</v>
      </c>
      <c r="Q17" s="228">
        <f t="shared" si="20"/>
        <v>5256.4</v>
      </c>
      <c r="R17" s="228">
        <f t="shared" si="21"/>
        <v>5565.6</v>
      </c>
      <c r="S17" s="228">
        <f t="shared" si="11"/>
        <v>5874.7999999999993</v>
      </c>
      <c r="T17" s="228">
        <f t="shared" si="12"/>
        <v>6184</v>
      </c>
      <c r="U17" s="228">
        <f t="shared" si="13"/>
        <v>6493.2000000000007</v>
      </c>
      <c r="V17" s="228">
        <f t="shared" si="14"/>
        <v>6802.4000000000005</v>
      </c>
      <c r="W17" s="228">
        <f t="shared" si="15"/>
        <v>7111.5999999999995</v>
      </c>
      <c r="X17" s="228">
        <f t="shared" si="16"/>
        <v>7420.7999999999993</v>
      </c>
      <c r="Y17" s="114">
        <f t="shared" si="17"/>
        <v>7730</v>
      </c>
      <c r="Z17" s="268" t="s">
        <v>359</v>
      </c>
      <c r="AA17" s="262" t="s">
        <v>360</v>
      </c>
    </row>
    <row r="18" spans="1:27" ht="16.5" thickBot="1" x14ac:dyDescent="0.3">
      <c r="A18" s="541"/>
      <c r="B18" s="130" t="s">
        <v>334</v>
      </c>
      <c r="C18" s="228">
        <f t="shared" si="0"/>
        <v>927.59999999999991</v>
      </c>
      <c r="D18" s="228">
        <f t="shared" si="1"/>
        <v>1236.8000000000002</v>
      </c>
      <c r="E18" s="228">
        <f t="shared" si="2"/>
        <v>1546</v>
      </c>
      <c r="F18" s="228">
        <f t="shared" si="3"/>
        <v>1855.1999999999998</v>
      </c>
      <c r="G18" s="228">
        <f t="shared" si="4"/>
        <v>2164.3999999999996</v>
      </c>
      <c r="H18" s="228">
        <f t="shared" si="18"/>
        <v>2473.6000000000004</v>
      </c>
      <c r="I18" s="228">
        <f t="shared" si="5"/>
        <v>2782.8</v>
      </c>
      <c r="J18" s="126">
        <v>3092</v>
      </c>
      <c r="K18" s="228">
        <f t="shared" si="6"/>
        <v>3401.2000000000003</v>
      </c>
      <c r="L18" s="228">
        <f t="shared" si="7"/>
        <v>3710.3999999999996</v>
      </c>
      <c r="M18" s="228">
        <f t="shared" si="8"/>
        <v>4019.6000000000004</v>
      </c>
      <c r="N18" s="228">
        <f t="shared" si="9"/>
        <v>4328.7999999999993</v>
      </c>
      <c r="O18" s="228">
        <f t="shared" si="10"/>
        <v>4638</v>
      </c>
      <c r="P18" s="228">
        <f t="shared" si="19"/>
        <v>4947.2000000000007</v>
      </c>
      <c r="Q18" s="228">
        <f t="shared" si="20"/>
        <v>5256.4</v>
      </c>
      <c r="R18" s="228">
        <f t="shared" si="21"/>
        <v>5565.6</v>
      </c>
      <c r="S18" s="228">
        <f t="shared" si="11"/>
        <v>5874.7999999999993</v>
      </c>
      <c r="T18" s="228">
        <f t="shared" si="12"/>
        <v>6184</v>
      </c>
      <c r="U18" s="228">
        <f t="shared" si="13"/>
        <v>6493.2000000000007</v>
      </c>
      <c r="V18" s="228">
        <f t="shared" si="14"/>
        <v>6802.4000000000005</v>
      </c>
      <c r="W18" s="228">
        <f t="shared" si="15"/>
        <v>7111.5999999999995</v>
      </c>
      <c r="X18" s="228">
        <f t="shared" si="16"/>
        <v>7420.7999999999993</v>
      </c>
      <c r="Y18" s="114">
        <f t="shared" si="17"/>
        <v>7730</v>
      </c>
      <c r="Z18" s="268" t="s">
        <v>352</v>
      </c>
      <c r="AA18" s="262" t="s">
        <v>353</v>
      </c>
    </row>
    <row r="19" spans="1:27" ht="16.5" thickBot="1" x14ac:dyDescent="0.3">
      <c r="A19" s="541"/>
      <c r="B19" s="130" t="s">
        <v>293</v>
      </c>
      <c r="C19" s="228">
        <f t="shared" si="0"/>
        <v>927.59999999999991</v>
      </c>
      <c r="D19" s="228">
        <f t="shared" si="1"/>
        <v>1236.8000000000002</v>
      </c>
      <c r="E19" s="228">
        <f t="shared" si="2"/>
        <v>1546</v>
      </c>
      <c r="F19" s="228">
        <f t="shared" si="3"/>
        <v>1855.1999999999998</v>
      </c>
      <c r="G19" s="228">
        <f t="shared" si="4"/>
        <v>2164.3999999999996</v>
      </c>
      <c r="H19" s="228">
        <f t="shared" si="18"/>
        <v>2473.6000000000004</v>
      </c>
      <c r="I19" s="228">
        <f t="shared" si="5"/>
        <v>2782.8</v>
      </c>
      <c r="J19" s="126">
        <v>3092</v>
      </c>
      <c r="K19" s="228">
        <f t="shared" si="6"/>
        <v>3401.2000000000003</v>
      </c>
      <c r="L19" s="228">
        <f t="shared" si="7"/>
        <v>3710.3999999999996</v>
      </c>
      <c r="M19" s="228">
        <f t="shared" si="8"/>
        <v>4019.6000000000004</v>
      </c>
      <c r="N19" s="228">
        <f t="shared" si="9"/>
        <v>4328.7999999999993</v>
      </c>
      <c r="O19" s="228">
        <f t="shared" si="10"/>
        <v>4638</v>
      </c>
      <c r="P19" s="228">
        <f t="shared" si="19"/>
        <v>4947.2000000000007</v>
      </c>
      <c r="Q19" s="228">
        <f t="shared" si="20"/>
        <v>5256.4</v>
      </c>
      <c r="R19" s="228">
        <f t="shared" si="21"/>
        <v>5565.6</v>
      </c>
      <c r="S19" s="228">
        <f t="shared" si="11"/>
        <v>5874.7999999999993</v>
      </c>
      <c r="T19" s="228">
        <f t="shared" si="12"/>
        <v>6184</v>
      </c>
      <c r="U19" s="228">
        <f t="shared" si="13"/>
        <v>6493.2000000000007</v>
      </c>
      <c r="V19" s="228">
        <f t="shared" si="14"/>
        <v>6802.4000000000005</v>
      </c>
      <c r="W19" s="228">
        <f t="shared" si="15"/>
        <v>7111.5999999999995</v>
      </c>
      <c r="X19" s="228">
        <f t="shared" si="16"/>
        <v>7420.7999999999993</v>
      </c>
      <c r="Y19" s="114">
        <f t="shared" si="17"/>
        <v>7730</v>
      </c>
      <c r="Z19" s="268" t="s">
        <v>352</v>
      </c>
      <c r="AA19" s="262" t="s">
        <v>353</v>
      </c>
    </row>
    <row r="20" spans="1:27" ht="16.5" thickBot="1" x14ac:dyDescent="0.3">
      <c r="A20" s="541"/>
      <c r="B20" s="130" t="s">
        <v>145</v>
      </c>
      <c r="C20" s="228">
        <f t="shared" si="0"/>
        <v>927.59999999999991</v>
      </c>
      <c r="D20" s="228">
        <f t="shared" si="1"/>
        <v>1236.8000000000002</v>
      </c>
      <c r="E20" s="228">
        <f t="shared" si="2"/>
        <v>1546</v>
      </c>
      <c r="F20" s="228">
        <f t="shared" si="3"/>
        <v>1855.1999999999998</v>
      </c>
      <c r="G20" s="228">
        <f t="shared" si="4"/>
        <v>2164.3999999999996</v>
      </c>
      <c r="H20" s="228">
        <f t="shared" si="18"/>
        <v>2473.6000000000004</v>
      </c>
      <c r="I20" s="228">
        <f t="shared" si="5"/>
        <v>2782.8</v>
      </c>
      <c r="J20" s="126">
        <v>3092</v>
      </c>
      <c r="K20" s="228">
        <f t="shared" si="6"/>
        <v>3401.2000000000003</v>
      </c>
      <c r="L20" s="228">
        <f t="shared" si="7"/>
        <v>3710.3999999999996</v>
      </c>
      <c r="M20" s="228">
        <f t="shared" si="8"/>
        <v>4019.6000000000004</v>
      </c>
      <c r="N20" s="228">
        <f t="shared" si="9"/>
        <v>4328.7999999999993</v>
      </c>
      <c r="O20" s="228">
        <f t="shared" si="10"/>
        <v>4638</v>
      </c>
      <c r="P20" s="228">
        <f t="shared" si="19"/>
        <v>4947.2000000000007</v>
      </c>
      <c r="Q20" s="228">
        <f t="shared" si="20"/>
        <v>5256.4</v>
      </c>
      <c r="R20" s="228">
        <f t="shared" si="21"/>
        <v>5565.6</v>
      </c>
      <c r="S20" s="228">
        <f t="shared" si="11"/>
        <v>5874.7999999999993</v>
      </c>
      <c r="T20" s="228">
        <f t="shared" si="12"/>
        <v>6184</v>
      </c>
      <c r="U20" s="228">
        <f t="shared" si="13"/>
        <v>6493.2000000000007</v>
      </c>
      <c r="V20" s="228">
        <f t="shared" si="14"/>
        <v>6802.4000000000005</v>
      </c>
      <c r="W20" s="228">
        <f t="shared" si="15"/>
        <v>7111.5999999999995</v>
      </c>
      <c r="X20" s="228">
        <f t="shared" si="16"/>
        <v>7420.7999999999993</v>
      </c>
      <c r="Y20" s="114">
        <f t="shared" si="17"/>
        <v>7730</v>
      </c>
      <c r="Z20" s="268" t="s">
        <v>352</v>
      </c>
      <c r="AA20" s="262" t="s">
        <v>353</v>
      </c>
    </row>
    <row r="21" spans="1:27" ht="16.5" thickBot="1" x14ac:dyDescent="0.3">
      <c r="A21" s="541"/>
      <c r="B21" s="130" t="s">
        <v>146</v>
      </c>
      <c r="C21" s="228">
        <f t="shared" si="0"/>
        <v>927.59999999999991</v>
      </c>
      <c r="D21" s="228">
        <f t="shared" si="1"/>
        <v>1236.8000000000002</v>
      </c>
      <c r="E21" s="228">
        <f t="shared" si="2"/>
        <v>1546</v>
      </c>
      <c r="F21" s="228">
        <f t="shared" si="3"/>
        <v>1855.1999999999998</v>
      </c>
      <c r="G21" s="228">
        <f t="shared" si="4"/>
        <v>2164.3999999999996</v>
      </c>
      <c r="H21" s="228">
        <f t="shared" si="18"/>
        <v>2473.6000000000004</v>
      </c>
      <c r="I21" s="228">
        <f t="shared" si="5"/>
        <v>2782.8</v>
      </c>
      <c r="J21" s="126">
        <v>3092</v>
      </c>
      <c r="K21" s="228">
        <f t="shared" si="6"/>
        <v>3401.2000000000003</v>
      </c>
      <c r="L21" s="228">
        <f t="shared" si="7"/>
        <v>3710.3999999999996</v>
      </c>
      <c r="M21" s="228">
        <f t="shared" si="8"/>
        <v>4019.6000000000004</v>
      </c>
      <c r="N21" s="228">
        <f t="shared" si="9"/>
        <v>4328.7999999999993</v>
      </c>
      <c r="O21" s="228">
        <f t="shared" si="10"/>
        <v>4638</v>
      </c>
      <c r="P21" s="228">
        <f t="shared" si="19"/>
        <v>4947.2000000000007</v>
      </c>
      <c r="Q21" s="228">
        <f t="shared" si="20"/>
        <v>5256.4</v>
      </c>
      <c r="R21" s="228">
        <f t="shared" si="21"/>
        <v>5565.6</v>
      </c>
      <c r="S21" s="228">
        <f t="shared" si="11"/>
        <v>5874.7999999999993</v>
      </c>
      <c r="T21" s="228">
        <f t="shared" si="12"/>
        <v>6184</v>
      </c>
      <c r="U21" s="228">
        <f t="shared" si="13"/>
        <v>6493.2000000000007</v>
      </c>
      <c r="V21" s="228">
        <f t="shared" si="14"/>
        <v>6802.4000000000005</v>
      </c>
      <c r="W21" s="228">
        <f t="shared" si="15"/>
        <v>7111.5999999999995</v>
      </c>
      <c r="X21" s="228">
        <f t="shared" si="16"/>
        <v>7420.7999999999993</v>
      </c>
      <c r="Y21" s="114">
        <f t="shared" si="17"/>
        <v>7730</v>
      </c>
      <c r="Z21" s="268" t="s">
        <v>352</v>
      </c>
      <c r="AA21" s="262" t="s">
        <v>353</v>
      </c>
    </row>
    <row r="22" spans="1:27" ht="16.5" thickBot="1" x14ac:dyDescent="0.3">
      <c r="A22" s="541"/>
      <c r="B22" s="130" t="s">
        <v>5</v>
      </c>
      <c r="C22" s="228">
        <f t="shared" si="0"/>
        <v>927.59999999999991</v>
      </c>
      <c r="D22" s="228">
        <f t="shared" si="1"/>
        <v>1236.8000000000002</v>
      </c>
      <c r="E22" s="228">
        <f t="shared" si="2"/>
        <v>1546</v>
      </c>
      <c r="F22" s="228">
        <f t="shared" si="3"/>
        <v>1855.1999999999998</v>
      </c>
      <c r="G22" s="228">
        <f t="shared" si="4"/>
        <v>2164.3999999999996</v>
      </c>
      <c r="H22" s="228">
        <f t="shared" si="18"/>
        <v>2473.6000000000004</v>
      </c>
      <c r="I22" s="228">
        <f t="shared" si="5"/>
        <v>2782.8</v>
      </c>
      <c r="J22" s="126">
        <v>3092</v>
      </c>
      <c r="K22" s="228">
        <f t="shared" si="6"/>
        <v>3401.2000000000003</v>
      </c>
      <c r="L22" s="228">
        <f t="shared" si="7"/>
        <v>3710.3999999999996</v>
      </c>
      <c r="M22" s="228">
        <f t="shared" si="8"/>
        <v>4019.6000000000004</v>
      </c>
      <c r="N22" s="228">
        <f t="shared" si="9"/>
        <v>4328.7999999999993</v>
      </c>
      <c r="O22" s="228">
        <f t="shared" si="10"/>
        <v>4638</v>
      </c>
      <c r="P22" s="228">
        <f t="shared" si="19"/>
        <v>4947.2000000000007</v>
      </c>
      <c r="Q22" s="228">
        <f t="shared" si="20"/>
        <v>5256.4</v>
      </c>
      <c r="R22" s="228">
        <f t="shared" si="21"/>
        <v>5565.6</v>
      </c>
      <c r="S22" s="228">
        <f t="shared" si="11"/>
        <v>5874.7999999999993</v>
      </c>
      <c r="T22" s="228">
        <f t="shared" si="12"/>
        <v>6184</v>
      </c>
      <c r="U22" s="228">
        <f t="shared" si="13"/>
        <v>6493.2000000000007</v>
      </c>
      <c r="V22" s="228">
        <f t="shared" si="14"/>
        <v>6802.4000000000005</v>
      </c>
      <c r="W22" s="228">
        <f t="shared" si="15"/>
        <v>7111.5999999999995</v>
      </c>
      <c r="X22" s="228">
        <f t="shared" si="16"/>
        <v>7420.7999999999993</v>
      </c>
      <c r="Y22" s="114">
        <f t="shared" si="17"/>
        <v>7730</v>
      </c>
      <c r="Z22" s="268" t="s">
        <v>352</v>
      </c>
      <c r="AA22" s="262" t="s">
        <v>353</v>
      </c>
    </row>
    <row r="23" spans="1:27" ht="16.5" thickBot="1" x14ac:dyDescent="0.3">
      <c r="A23" s="541"/>
      <c r="B23" s="130" t="s">
        <v>147</v>
      </c>
      <c r="C23" s="228">
        <f t="shared" si="0"/>
        <v>927.59999999999991</v>
      </c>
      <c r="D23" s="228">
        <f t="shared" si="1"/>
        <v>1236.8000000000002</v>
      </c>
      <c r="E23" s="228">
        <f t="shared" si="2"/>
        <v>1546</v>
      </c>
      <c r="F23" s="228">
        <f t="shared" si="3"/>
        <v>1855.1999999999998</v>
      </c>
      <c r="G23" s="228">
        <f t="shared" si="4"/>
        <v>2164.3999999999996</v>
      </c>
      <c r="H23" s="228">
        <f t="shared" si="18"/>
        <v>2473.6000000000004</v>
      </c>
      <c r="I23" s="228">
        <f t="shared" si="5"/>
        <v>2782.8</v>
      </c>
      <c r="J23" s="126">
        <v>3092</v>
      </c>
      <c r="K23" s="228">
        <f t="shared" si="6"/>
        <v>3401.2000000000003</v>
      </c>
      <c r="L23" s="228">
        <f t="shared" si="7"/>
        <v>3710.3999999999996</v>
      </c>
      <c r="M23" s="228">
        <f t="shared" si="8"/>
        <v>4019.6000000000004</v>
      </c>
      <c r="N23" s="228">
        <f t="shared" si="9"/>
        <v>4328.7999999999993</v>
      </c>
      <c r="O23" s="228">
        <f t="shared" si="10"/>
        <v>4638</v>
      </c>
      <c r="P23" s="228">
        <f t="shared" si="19"/>
        <v>4947.2000000000007</v>
      </c>
      <c r="Q23" s="228">
        <f t="shared" si="20"/>
        <v>5256.4</v>
      </c>
      <c r="R23" s="228">
        <f t="shared" si="21"/>
        <v>5565.6</v>
      </c>
      <c r="S23" s="228">
        <f t="shared" si="11"/>
        <v>5874.7999999999993</v>
      </c>
      <c r="T23" s="228">
        <f t="shared" si="12"/>
        <v>6184</v>
      </c>
      <c r="U23" s="228">
        <f t="shared" si="13"/>
        <v>6493.2000000000007</v>
      </c>
      <c r="V23" s="228">
        <f t="shared" si="14"/>
        <v>6802.4000000000005</v>
      </c>
      <c r="W23" s="228">
        <f t="shared" si="15"/>
        <v>7111.5999999999995</v>
      </c>
      <c r="X23" s="228">
        <f t="shared" si="16"/>
        <v>7420.7999999999993</v>
      </c>
      <c r="Y23" s="114">
        <f t="shared" si="17"/>
        <v>7730</v>
      </c>
      <c r="Z23" s="268" t="s">
        <v>361</v>
      </c>
      <c r="AA23" s="262" t="s">
        <v>362</v>
      </c>
    </row>
    <row r="24" spans="1:27" ht="16.5" thickBot="1" x14ac:dyDescent="0.3">
      <c r="A24" s="541"/>
      <c r="B24" s="130" t="s">
        <v>335</v>
      </c>
      <c r="C24" s="228">
        <f t="shared" si="0"/>
        <v>927.59999999999991</v>
      </c>
      <c r="D24" s="228">
        <f t="shared" si="1"/>
        <v>1236.8000000000002</v>
      </c>
      <c r="E24" s="228">
        <f t="shared" si="2"/>
        <v>1546</v>
      </c>
      <c r="F24" s="228">
        <f t="shared" si="3"/>
        <v>1855.1999999999998</v>
      </c>
      <c r="G24" s="228">
        <f t="shared" si="4"/>
        <v>2164.3999999999996</v>
      </c>
      <c r="H24" s="228">
        <f t="shared" si="18"/>
        <v>2473.6000000000004</v>
      </c>
      <c r="I24" s="228">
        <f t="shared" si="5"/>
        <v>2782.8</v>
      </c>
      <c r="J24" s="126">
        <v>3092</v>
      </c>
      <c r="K24" s="228">
        <f t="shared" si="6"/>
        <v>3401.2000000000003</v>
      </c>
      <c r="L24" s="228">
        <f t="shared" si="7"/>
        <v>3710.3999999999996</v>
      </c>
      <c r="M24" s="228">
        <f t="shared" si="8"/>
        <v>4019.6000000000004</v>
      </c>
      <c r="N24" s="228">
        <f t="shared" si="9"/>
        <v>4328.7999999999993</v>
      </c>
      <c r="O24" s="228">
        <f t="shared" si="10"/>
        <v>4638</v>
      </c>
      <c r="P24" s="228">
        <f t="shared" si="19"/>
        <v>4947.2000000000007</v>
      </c>
      <c r="Q24" s="228">
        <f t="shared" si="20"/>
        <v>5256.4</v>
      </c>
      <c r="R24" s="228">
        <f t="shared" si="21"/>
        <v>5565.6</v>
      </c>
      <c r="S24" s="228">
        <f t="shared" si="11"/>
        <v>5874.7999999999993</v>
      </c>
      <c r="T24" s="228">
        <f t="shared" si="12"/>
        <v>6184</v>
      </c>
      <c r="U24" s="228">
        <f t="shared" si="13"/>
        <v>6493.2000000000007</v>
      </c>
      <c r="V24" s="228">
        <f t="shared" si="14"/>
        <v>6802.4000000000005</v>
      </c>
      <c r="W24" s="228">
        <f t="shared" si="15"/>
        <v>7111.5999999999995</v>
      </c>
      <c r="X24" s="228">
        <f t="shared" si="16"/>
        <v>7420.7999999999993</v>
      </c>
      <c r="Y24" s="114">
        <f t="shared" si="17"/>
        <v>7730</v>
      </c>
      <c r="Z24" s="268" t="s">
        <v>352</v>
      </c>
      <c r="AA24" s="262" t="s">
        <v>353</v>
      </c>
    </row>
    <row r="25" spans="1:27" ht="16.5" thickBot="1" x14ac:dyDescent="0.3">
      <c r="A25" s="541"/>
      <c r="B25" s="130" t="s">
        <v>336</v>
      </c>
      <c r="C25" s="228">
        <f t="shared" si="0"/>
        <v>927.59999999999991</v>
      </c>
      <c r="D25" s="228">
        <f t="shared" si="1"/>
        <v>1236.8000000000002</v>
      </c>
      <c r="E25" s="228">
        <f t="shared" si="2"/>
        <v>1546</v>
      </c>
      <c r="F25" s="228">
        <f t="shared" si="3"/>
        <v>1855.1999999999998</v>
      </c>
      <c r="G25" s="228">
        <f t="shared" si="4"/>
        <v>2164.3999999999996</v>
      </c>
      <c r="H25" s="228">
        <f t="shared" si="18"/>
        <v>2473.6000000000004</v>
      </c>
      <c r="I25" s="228">
        <f t="shared" si="5"/>
        <v>2782.8</v>
      </c>
      <c r="J25" s="126">
        <v>3092</v>
      </c>
      <c r="K25" s="228">
        <f t="shared" si="6"/>
        <v>3401.2000000000003</v>
      </c>
      <c r="L25" s="228">
        <f t="shared" si="7"/>
        <v>3710.3999999999996</v>
      </c>
      <c r="M25" s="228">
        <f t="shared" si="8"/>
        <v>4019.6000000000004</v>
      </c>
      <c r="N25" s="228">
        <f t="shared" si="9"/>
        <v>4328.7999999999993</v>
      </c>
      <c r="O25" s="228">
        <f t="shared" si="10"/>
        <v>4638</v>
      </c>
      <c r="P25" s="228">
        <f t="shared" si="19"/>
        <v>4947.2000000000007</v>
      </c>
      <c r="Q25" s="228">
        <f t="shared" si="20"/>
        <v>5256.4</v>
      </c>
      <c r="R25" s="228">
        <f t="shared" si="21"/>
        <v>5565.6</v>
      </c>
      <c r="S25" s="228">
        <f t="shared" si="11"/>
        <v>5874.7999999999993</v>
      </c>
      <c r="T25" s="228">
        <f t="shared" si="12"/>
        <v>6184</v>
      </c>
      <c r="U25" s="228">
        <f t="shared" si="13"/>
        <v>6493.2000000000007</v>
      </c>
      <c r="V25" s="228">
        <f t="shared" si="14"/>
        <v>6802.4000000000005</v>
      </c>
      <c r="W25" s="228">
        <f t="shared" si="15"/>
        <v>7111.5999999999995</v>
      </c>
      <c r="X25" s="228">
        <f t="shared" si="16"/>
        <v>7420.7999999999993</v>
      </c>
      <c r="Y25" s="114">
        <f>J25*2.5</f>
        <v>7730</v>
      </c>
      <c r="Z25" s="268" t="s">
        <v>352</v>
      </c>
      <c r="AA25" s="262" t="s">
        <v>353</v>
      </c>
    </row>
    <row r="26" spans="1:27" ht="16.5" thickBot="1" x14ac:dyDescent="0.3">
      <c r="A26" s="541"/>
      <c r="B26" s="130" t="s">
        <v>150</v>
      </c>
      <c r="C26" s="228">
        <f t="shared" si="0"/>
        <v>927.59999999999991</v>
      </c>
      <c r="D26" s="228">
        <f t="shared" si="1"/>
        <v>1236.8000000000002</v>
      </c>
      <c r="E26" s="228">
        <f>J26*0.5</f>
        <v>1546</v>
      </c>
      <c r="F26" s="228">
        <f t="shared" si="3"/>
        <v>1855.1999999999998</v>
      </c>
      <c r="G26" s="228">
        <f t="shared" si="4"/>
        <v>2164.3999999999996</v>
      </c>
      <c r="H26" s="228">
        <f t="shared" si="18"/>
        <v>2473.6000000000004</v>
      </c>
      <c r="I26" s="228">
        <f t="shared" si="5"/>
        <v>2782.8</v>
      </c>
      <c r="J26" s="126">
        <v>3092</v>
      </c>
      <c r="K26" s="228">
        <f t="shared" si="6"/>
        <v>3401.2000000000003</v>
      </c>
      <c r="L26" s="228">
        <f t="shared" si="7"/>
        <v>3710.3999999999996</v>
      </c>
      <c r="M26" s="228">
        <f t="shared" si="8"/>
        <v>4019.6000000000004</v>
      </c>
      <c r="N26" s="228">
        <f t="shared" si="9"/>
        <v>4328.7999999999993</v>
      </c>
      <c r="O26" s="228">
        <f t="shared" si="10"/>
        <v>4638</v>
      </c>
      <c r="P26" s="228">
        <f t="shared" si="19"/>
        <v>4947.2000000000007</v>
      </c>
      <c r="Q26" s="228">
        <f t="shared" si="20"/>
        <v>5256.4</v>
      </c>
      <c r="R26" s="228">
        <f t="shared" si="21"/>
        <v>5565.6</v>
      </c>
      <c r="S26" s="228">
        <f t="shared" si="11"/>
        <v>5874.7999999999993</v>
      </c>
      <c r="T26" s="228">
        <f t="shared" si="12"/>
        <v>6184</v>
      </c>
      <c r="U26" s="228">
        <f t="shared" si="13"/>
        <v>6493.2000000000007</v>
      </c>
      <c r="V26" s="228">
        <f t="shared" si="14"/>
        <v>6802.4000000000005</v>
      </c>
      <c r="W26" s="228">
        <f t="shared" si="15"/>
        <v>7111.5999999999995</v>
      </c>
      <c r="X26" s="228">
        <f t="shared" si="16"/>
        <v>7420.7999999999993</v>
      </c>
      <c r="Y26" s="114">
        <f t="shared" si="17"/>
        <v>7730</v>
      </c>
      <c r="Z26" s="268" t="s">
        <v>352</v>
      </c>
      <c r="AA26" s="262" t="s">
        <v>353</v>
      </c>
    </row>
    <row r="27" spans="1:27" ht="16.5" thickBot="1" x14ac:dyDescent="0.3">
      <c r="A27" s="541"/>
      <c r="B27" s="130" t="s">
        <v>151</v>
      </c>
      <c r="C27" s="228">
        <f t="shared" si="0"/>
        <v>927.59999999999991</v>
      </c>
      <c r="D27" s="228">
        <f t="shared" si="1"/>
        <v>1236.8000000000002</v>
      </c>
      <c r="E27" s="228">
        <f>J27*0.5</f>
        <v>1546</v>
      </c>
      <c r="F27" s="228">
        <f t="shared" si="3"/>
        <v>1855.1999999999998</v>
      </c>
      <c r="G27" s="228">
        <f t="shared" si="4"/>
        <v>2164.3999999999996</v>
      </c>
      <c r="H27" s="228">
        <f t="shared" si="18"/>
        <v>2473.6000000000004</v>
      </c>
      <c r="I27" s="228">
        <f t="shared" si="5"/>
        <v>2782.8</v>
      </c>
      <c r="J27" s="126">
        <v>3092</v>
      </c>
      <c r="K27" s="228">
        <f t="shared" si="6"/>
        <v>3401.2000000000003</v>
      </c>
      <c r="L27" s="228">
        <f t="shared" si="7"/>
        <v>3710.3999999999996</v>
      </c>
      <c r="M27" s="228">
        <f t="shared" si="8"/>
        <v>4019.6000000000004</v>
      </c>
      <c r="N27" s="228">
        <f t="shared" si="9"/>
        <v>4328.7999999999993</v>
      </c>
      <c r="O27" s="228">
        <f t="shared" si="10"/>
        <v>4638</v>
      </c>
      <c r="P27" s="228">
        <f t="shared" si="19"/>
        <v>4947.2000000000007</v>
      </c>
      <c r="Q27" s="228">
        <f t="shared" si="20"/>
        <v>5256.4</v>
      </c>
      <c r="R27" s="228">
        <f t="shared" si="21"/>
        <v>5565.6</v>
      </c>
      <c r="S27" s="228">
        <f t="shared" si="11"/>
        <v>5874.7999999999993</v>
      </c>
      <c r="T27" s="228">
        <f t="shared" si="12"/>
        <v>6184</v>
      </c>
      <c r="U27" s="228">
        <f t="shared" si="13"/>
        <v>6493.2000000000007</v>
      </c>
      <c r="V27" s="228">
        <f t="shared" si="14"/>
        <v>6802.4000000000005</v>
      </c>
      <c r="W27" s="228">
        <f t="shared" si="15"/>
        <v>7111.5999999999995</v>
      </c>
      <c r="X27" s="228">
        <f t="shared" si="16"/>
        <v>7420.7999999999993</v>
      </c>
      <c r="Y27" s="114">
        <f t="shared" si="17"/>
        <v>7730</v>
      </c>
      <c r="Z27" s="268" t="s">
        <v>352</v>
      </c>
      <c r="AA27" s="262" t="s">
        <v>353</v>
      </c>
    </row>
    <row r="28" spans="1:27" ht="16.5" thickBot="1" x14ac:dyDescent="0.3">
      <c r="A28" s="541"/>
      <c r="B28" s="364" t="s">
        <v>294</v>
      </c>
      <c r="C28" s="228">
        <f t="shared" si="0"/>
        <v>927.59999999999991</v>
      </c>
      <c r="D28" s="228">
        <f t="shared" si="1"/>
        <v>1236.8000000000002</v>
      </c>
      <c r="E28" s="228">
        <f t="shared" si="2"/>
        <v>1546</v>
      </c>
      <c r="F28" s="228">
        <f t="shared" si="3"/>
        <v>1855.1999999999998</v>
      </c>
      <c r="G28" s="228">
        <f t="shared" si="4"/>
        <v>2164.3999999999996</v>
      </c>
      <c r="H28" s="228">
        <f t="shared" si="18"/>
        <v>2473.6000000000004</v>
      </c>
      <c r="I28" s="228">
        <f t="shared" si="5"/>
        <v>2782.8</v>
      </c>
      <c r="J28" s="126">
        <v>3092</v>
      </c>
      <c r="K28" s="228">
        <f t="shared" si="6"/>
        <v>3401.2000000000003</v>
      </c>
      <c r="L28" s="228">
        <f t="shared" si="7"/>
        <v>3710.3999999999996</v>
      </c>
      <c r="M28" s="228">
        <f t="shared" si="8"/>
        <v>4019.6000000000004</v>
      </c>
      <c r="N28" s="228">
        <f t="shared" si="9"/>
        <v>4328.7999999999993</v>
      </c>
      <c r="O28" s="228">
        <f t="shared" si="10"/>
        <v>4638</v>
      </c>
      <c r="P28" s="228">
        <f t="shared" si="19"/>
        <v>4947.2000000000007</v>
      </c>
      <c r="Q28" s="228">
        <f t="shared" si="20"/>
        <v>5256.4</v>
      </c>
      <c r="R28" s="228">
        <f t="shared" si="21"/>
        <v>5565.6</v>
      </c>
      <c r="S28" s="228">
        <f t="shared" si="11"/>
        <v>5874.7999999999993</v>
      </c>
      <c r="T28" s="228">
        <f t="shared" si="12"/>
        <v>6184</v>
      </c>
      <c r="U28" s="228">
        <f t="shared" si="13"/>
        <v>6493.2000000000007</v>
      </c>
      <c r="V28" s="228">
        <f t="shared" si="14"/>
        <v>6802.4000000000005</v>
      </c>
      <c r="W28" s="228">
        <f t="shared" si="15"/>
        <v>7111.5999999999995</v>
      </c>
      <c r="X28" s="228">
        <f t="shared" si="16"/>
        <v>7420.7999999999993</v>
      </c>
      <c r="Y28" s="114">
        <f t="shared" si="17"/>
        <v>7730</v>
      </c>
      <c r="Z28" s="268" t="s">
        <v>352</v>
      </c>
      <c r="AA28" s="262" t="s">
        <v>353</v>
      </c>
    </row>
    <row r="29" spans="1:27" ht="15" customHeight="1" thickBot="1" x14ac:dyDescent="0.3">
      <c r="A29" s="654"/>
      <c r="B29" s="637" t="s">
        <v>299</v>
      </c>
      <c r="C29" s="228">
        <f t="shared" si="0"/>
        <v>927.59999999999991</v>
      </c>
      <c r="D29" s="228">
        <f t="shared" si="1"/>
        <v>1236.8000000000002</v>
      </c>
      <c r="E29" s="228">
        <f t="shared" si="2"/>
        <v>1546</v>
      </c>
      <c r="F29" s="228">
        <f t="shared" si="3"/>
        <v>1855.1999999999998</v>
      </c>
      <c r="G29" s="228">
        <f t="shared" si="4"/>
        <v>2164.3999999999996</v>
      </c>
      <c r="H29" s="228">
        <f t="shared" si="18"/>
        <v>2473.6000000000004</v>
      </c>
      <c r="I29" s="228">
        <f t="shared" si="5"/>
        <v>2782.8</v>
      </c>
      <c r="J29" s="126">
        <v>3092</v>
      </c>
      <c r="K29" s="228">
        <f t="shared" si="6"/>
        <v>3401.2000000000003</v>
      </c>
      <c r="L29" s="228">
        <f t="shared" si="7"/>
        <v>3710.3999999999996</v>
      </c>
      <c r="M29" s="228">
        <f t="shared" si="8"/>
        <v>4019.6000000000004</v>
      </c>
      <c r="N29" s="228">
        <f t="shared" si="9"/>
        <v>4328.7999999999993</v>
      </c>
      <c r="O29" s="228">
        <f t="shared" si="10"/>
        <v>4638</v>
      </c>
      <c r="P29" s="228">
        <f t="shared" si="19"/>
        <v>4947.2000000000007</v>
      </c>
      <c r="Q29" s="228">
        <f t="shared" si="20"/>
        <v>5256.4</v>
      </c>
      <c r="R29" s="228">
        <f t="shared" si="21"/>
        <v>5565.6</v>
      </c>
      <c r="S29" s="228">
        <f t="shared" si="11"/>
        <v>5874.7999999999993</v>
      </c>
      <c r="T29" s="228">
        <f t="shared" si="12"/>
        <v>6184</v>
      </c>
      <c r="U29" s="228">
        <f t="shared" si="13"/>
        <v>6493.2000000000007</v>
      </c>
      <c r="V29" s="228">
        <f t="shared" si="14"/>
        <v>6802.4000000000005</v>
      </c>
      <c r="W29" s="228">
        <f t="shared" si="15"/>
        <v>7111.5999999999995</v>
      </c>
      <c r="X29" s="228">
        <f t="shared" si="16"/>
        <v>7420.7999999999993</v>
      </c>
      <c r="Y29" s="114">
        <f t="shared" si="17"/>
        <v>7730</v>
      </c>
      <c r="Z29" s="632" t="s">
        <v>352</v>
      </c>
      <c r="AA29" s="633" t="s">
        <v>353</v>
      </c>
    </row>
    <row r="30" spans="1:27" ht="15" customHeight="1" x14ac:dyDescent="0.25">
      <c r="A30" s="654"/>
      <c r="B30" s="638"/>
      <c r="C30" s="228">
        <f t="shared" si="0"/>
        <v>927.59999999999991</v>
      </c>
      <c r="D30" s="228">
        <f t="shared" si="1"/>
        <v>1236.8000000000002</v>
      </c>
      <c r="E30" s="228">
        <f t="shared" si="2"/>
        <v>1546</v>
      </c>
      <c r="F30" s="228">
        <f t="shared" si="3"/>
        <v>1855.1999999999998</v>
      </c>
      <c r="G30" s="228">
        <f t="shared" si="4"/>
        <v>2164.3999999999996</v>
      </c>
      <c r="H30" s="228">
        <f t="shared" si="18"/>
        <v>2473.6000000000004</v>
      </c>
      <c r="I30" s="228">
        <f t="shared" si="5"/>
        <v>2782.8</v>
      </c>
      <c r="J30" s="126">
        <v>3092</v>
      </c>
      <c r="K30" s="228">
        <f t="shared" si="6"/>
        <v>3401.2000000000003</v>
      </c>
      <c r="L30" s="228">
        <f t="shared" si="7"/>
        <v>3710.3999999999996</v>
      </c>
      <c r="M30" s="228">
        <f t="shared" si="8"/>
        <v>4019.6000000000004</v>
      </c>
      <c r="N30" s="228">
        <f t="shared" si="9"/>
        <v>4328.7999999999993</v>
      </c>
      <c r="O30" s="228">
        <f t="shared" si="10"/>
        <v>4638</v>
      </c>
      <c r="P30" s="228">
        <f t="shared" si="19"/>
        <v>4947.2000000000007</v>
      </c>
      <c r="Q30" s="228">
        <f t="shared" si="20"/>
        <v>5256.4</v>
      </c>
      <c r="R30" s="228">
        <f t="shared" si="21"/>
        <v>5565.6</v>
      </c>
      <c r="S30" s="228">
        <f t="shared" si="11"/>
        <v>5874.7999999999993</v>
      </c>
      <c r="T30" s="228">
        <f t="shared" si="12"/>
        <v>6184</v>
      </c>
      <c r="U30" s="228">
        <f t="shared" si="13"/>
        <v>6493.2000000000007</v>
      </c>
      <c r="V30" s="228">
        <f t="shared" si="14"/>
        <v>6802.4000000000005</v>
      </c>
      <c r="W30" s="228">
        <f t="shared" si="15"/>
        <v>7111.5999999999995</v>
      </c>
      <c r="X30" s="228">
        <f t="shared" si="16"/>
        <v>7420.7999999999993</v>
      </c>
      <c r="Y30" s="114">
        <f t="shared" si="17"/>
        <v>7730</v>
      </c>
      <c r="Z30" s="568"/>
      <c r="AA30" s="570"/>
    </row>
    <row r="31" spans="1:27" ht="31.5" x14ac:dyDescent="0.25">
      <c r="A31" s="541"/>
      <c r="B31" s="365" t="s">
        <v>337</v>
      </c>
      <c r="C31" s="228">
        <f t="shared" si="0"/>
        <v>751.5</v>
      </c>
      <c r="D31" s="228">
        <f t="shared" si="1"/>
        <v>1002</v>
      </c>
      <c r="E31" s="228">
        <f t="shared" si="2"/>
        <v>1252.5</v>
      </c>
      <c r="F31" s="228">
        <f t="shared" si="3"/>
        <v>1503</v>
      </c>
      <c r="G31" s="228">
        <f t="shared" si="4"/>
        <v>1753.5</v>
      </c>
      <c r="H31" s="228">
        <f t="shared" si="18"/>
        <v>2004</v>
      </c>
      <c r="I31" s="228">
        <f t="shared" si="5"/>
        <v>2254.5</v>
      </c>
      <c r="J31" s="369">
        <v>2505</v>
      </c>
      <c r="K31" s="228">
        <f t="shared" si="6"/>
        <v>2755.5</v>
      </c>
      <c r="L31" s="228">
        <f t="shared" si="7"/>
        <v>3006</v>
      </c>
      <c r="M31" s="228">
        <f t="shared" si="8"/>
        <v>3256.5</v>
      </c>
      <c r="N31" s="228">
        <f t="shared" si="9"/>
        <v>3507</v>
      </c>
      <c r="O31" s="228">
        <f t="shared" si="10"/>
        <v>3757.5</v>
      </c>
      <c r="P31" s="228">
        <f t="shared" si="19"/>
        <v>4008</v>
      </c>
      <c r="Q31" s="228">
        <f t="shared" si="20"/>
        <v>4258.5</v>
      </c>
      <c r="R31" s="228">
        <f t="shared" si="21"/>
        <v>4509</v>
      </c>
      <c r="S31" s="228">
        <f t="shared" si="11"/>
        <v>4759.5</v>
      </c>
      <c r="T31" s="228">
        <f t="shared" si="12"/>
        <v>5010</v>
      </c>
      <c r="U31" s="228">
        <f t="shared" si="13"/>
        <v>5260.5</v>
      </c>
      <c r="V31" s="228">
        <f t="shared" si="14"/>
        <v>5511</v>
      </c>
      <c r="W31" s="228">
        <f t="shared" si="15"/>
        <v>5761.5</v>
      </c>
      <c r="X31" s="228">
        <f t="shared" si="16"/>
        <v>6012</v>
      </c>
      <c r="Y31" s="114">
        <f t="shared" si="17"/>
        <v>6262.5</v>
      </c>
      <c r="Z31" s="268" t="s">
        <v>298</v>
      </c>
      <c r="AA31" s="262" t="s">
        <v>356</v>
      </c>
    </row>
    <row r="32" spans="1:27" ht="32.25" thickBot="1" x14ac:dyDescent="0.3">
      <c r="A32" s="542"/>
      <c r="B32" s="137" t="s">
        <v>338</v>
      </c>
      <c r="C32" s="133">
        <f t="shared" si="0"/>
        <v>751.5</v>
      </c>
      <c r="D32" s="133">
        <f t="shared" si="1"/>
        <v>1002</v>
      </c>
      <c r="E32" s="133">
        <f t="shared" si="2"/>
        <v>1252.5</v>
      </c>
      <c r="F32" s="133">
        <f t="shared" si="3"/>
        <v>1503</v>
      </c>
      <c r="G32" s="133">
        <f t="shared" si="4"/>
        <v>1753.5</v>
      </c>
      <c r="H32" s="133">
        <f t="shared" si="18"/>
        <v>2004</v>
      </c>
      <c r="I32" s="133">
        <f t="shared" si="5"/>
        <v>2254.5</v>
      </c>
      <c r="J32" s="370">
        <v>2505</v>
      </c>
      <c r="K32" s="133">
        <f t="shared" si="6"/>
        <v>2755.5</v>
      </c>
      <c r="L32" s="133">
        <f t="shared" si="7"/>
        <v>3006</v>
      </c>
      <c r="M32" s="133">
        <f t="shared" si="8"/>
        <v>3256.5</v>
      </c>
      <c r="N32" s="133">
        <f t="shared" si="9"/>
        <v>3507</v>
      </c>
      <c r="O32" s="133">
        <f t="shared" si="10"/>
        <v>3757.5</v>
      </c>
      <c r="P32" s="133">
        <f t="shared" si="19"/>
        <v>4008</v>
      </c>
      <c r="Q32" s="133">
        <f t="shared" si="20"/>
        <v>4258.5</v>
      </c>
      <c r="R32" s="133">
        <f t="shared" si="21"/>
        <v>4509</v>
      </c>
      <c r="S32" s="133">
        <f t="shared" si="11"/>
        <v>4759.5</v>
      </c>
      <c r="T32" s="133">
        <f t="shared" si="12"/>
        <v>5010</v>
      </c>
      <c r="U32" s="133">
        <f t="shared" si="13"/>
        <v>5260.5</v>
      </c>
      <c r="V32" s="133">
        <f t="shared" si="14"/>
        <v>5511</v>
      </c>
      <c r="W32" s="133">
        <f t="shared" si="15"/>
        <v>5761.5</v>
      </c>
      <c r="X32" s="133">
        <f t="shared" si="16"/>
        <v>6012</v>
      </c>
      <c r="Y32" s="134">
        <f t="shared" si="17"/>
        <v>6262.5</v>
      </c>
      <c r="Z32" s="269" t="s">
        <v>298</v>
      </c>
      <c r="AA32" s="263" t="s">
        <v>353</v>
      </c>
    </row>
    <row r="33" spans="1:27" ht="16.5" thickBot="1" x14ac:dyDescent="0.3">
      <c r="A33" s="564">
        <v>3</v>
      </c>
      <c r="B33" s="136" t="s">
        <v>6</v>
      </c>
      <c r="C33" s="126">
        <f t="shared" si="0"/>
        <v>978.3</v>
      </c>
      <c r="D33" s="126">
        <f t="shared" si="1"/>
        <v>1304.4000000000001</v>
      </c>
      <c r="E33" s="126">
        <f t="shared" si="2"/>
        <v>1630.5</v>
      </c>
      <c r="F33" s="126">
        <f t="shared" si="3"/>
        <v>1956.6</v>
      </c>
      <c r="G33" s="126">
        <f t="shared" si="4"/>
        <v>2282.6999999999998</v>
      </c>
      <c r="H33" s="126">
        <f t="shared" si="18"/>
        <v>2608.8000000000002</v>
      </c>
      <c r="I33" s="126">
        <f t="shared" si="5"/>
        <v>2934.9</v>
      </c>
      <c r="J33" s="126">
        <v>3261</v>
      </c>
      <c r="K33" s="126">
        <f t="shared" si="6"/>
        <v>3587.1000000000004</v>
      </c>
      <c r="L33" s="126">
        <f t="shared" si="7"/>
        <v>3913.2</v>
      </c>
      <c r="M33" s="126">
        <f t="shared" si="8"/>
        <v>4239.3</v>
      </c>
      <c r="N33" s="126">
        <f t="shared" si="9"/>
        <v>4565.3999999999996</v>
      </c>
      <c r="O33" s="126">
        <f t="shared" si="10"/>
        <v>4891.5</v>
      </c>
      <c r="P33" s="126">
        <f t="shared" si="19"/>
        <v>5217.6000000000004</v>
      </c>
      <c r="Q33" s="126">
        <f t="shared" si="20"/>
        <v>5543.7</v>
      </c>
      <c r="R33" s="126">
        <f t="shared" si="21"/>
        <v>5869.8</v>
      </c>
      <c r="S33" s="126">
        <f t="shared" si="11"/>
        <v>6195.9</v>
      </c>
      <c r="T33" s="126">
        <f t="shared" si="12"/>
        <v>6522</v>
      </c>
      <c r="U33" s="126">
        <f t="shared" si="13"/>
        <v>6848.1</v>
      </c>
      <c r="V33" s="126">
        <f t="shared" si="14"/>
        <v>7174.2000000000007</v>
      </c>
      <c r="W33" s="126">
        <f t="shared" si="15"/>
        <v>7500.2999999999993</v>
      </c>
      <c r="X33" s="126">
        <f t="shared" si="16"/>
        <v>7826.4</v>
      </c>
      <c r="Y33" s="127">
        <f t="shared" si="17"/>
        <v>8152.5</v>
      </c>
      <c r="Z33" s="267" t="s">
        <v>352</v>
      </c>
      <c r="AA33" s="261" t="s">
        <v>353</v>
      </c>
    </row>
    <row r="34" spans="1:27" ht="32.25" thickBot="1" x14ac:dyDescent="0.3">
      <c r="A34" s="565"/>
      <c r="B34" s="130" t="s">
        <v>300</v>
      </c>
      <c r="C34" s="228">
        <f t="shared" si="0"/>
        <v>978.3</v>
      </c>
      <c r="D34" s="228">
        <f t="shared" si="1"/>
        <v>1304.4000000000001</v>
      </c>
      <c r="E34" s="228">
        <f t="shared" si="2"/>
        <v>1630.5</v>
      </c>
      <c r="F34" s="228">
        <f t="shared" si="3"/>
        <v>1956.6</v>
      </c>
      <c r="G34" s="228">
        <f t="shared" si="4"/>
        <v>2282.6999999999998</v>
      </c>
      <c r="H34" s="228">
        <f t="shared" si="18"/>
        <v>2608.8000000000002</v>
      </c>
      <c r="I34" s="228">
        <f t="shared" si="5"/>
        <v>2934.9</v>
      </c>
      <c r="J34" s="126">
        <v>3261</v>
      </c>
      <c r="K34" s="228">
        <f t="shared" si="6"/>
        <v>3587.1000000000004</v>
      </c>
      <c r="L34" s="228">
        <f t="shared" si="7"/>
        <v>3913.2</v>
      </c>
      <c r="M34" s="228">
        <f t="shared" si="8"/>
        <v>4239.3</v>
      </c>
      <c r="N34" s="228">
        <f t="shared" si="9"/>
        <v>4565.3999999999996</v>
      </c>
      <c r="O34" s="228">
        <f t="shared" si="10"/>
        <v>4891.5</v>
      </c>
      <c r="P34" s="228">
        <f t="shared" si="19"/>
        <v>5217.6000000000004</v>
      </c>
      <c r="Q34" s="228">
        <f t="shared" si="20"/>
        <v>5543.7</v>
      </c>
      <c r="R34" s="228">
        <f t="shared" si="21"/>
        <v>5869.8</v>
      </c>
      <c r="S34" s="228">
        <f t="shared" si="11"/>
        <v>6195.9</v>
      </c>
      <c r="T34" s="228">
        <f t="shared" si="12"/>
        <v>6522</v>
      </c>
      <c r="U34" s="228">
        <f t="shared" si="13"/>
        <v>6848.1</v>
      </c>
      <c r="V34" s="228">
        <f t="shared" si="14"/>
        <v>7174.2000000000007</v>
      </c>
      <c r="W34" s="228">
        <f t="shared" si="15"/>
        <v>7500.2999999999993</v>
      </c>
      <c r="X34" s="228">
        <f t="shared" si="16"/>
        <v>7826.4</v>
      </c>
      <c r="Y34" s="114">
        <f t="shared" si="17"/>
        <v>8152.5</v>
      </c>
      <c r="Z34" s="268" t="s">
        <v>359</v>
      </c>
      <c r="AA34" s="262" t="s">
        <v>360</v>
      </c>
    </row>
    <row r="35" spans="1:27" ht="31.5" thickBot="1" x14ac:dyDescent="0.3">
      <c r="A35" s="565"/>
      <c r="B35" s="130" t="s">
        <v>301</v>
      </c>
      <c r="C35" s="228">
        <f t="shared" si="0"/>
        <v>978.3</v>
      </c>
      <c r="D35" s="228">
        <f t="shared" si="1"/>
        <v>1304.4000000000001</v>
      </c>
      <c r="E35" s="228">
        <f t="shared" si="2"/>
        <v>1630.5</v>
      </c>
      <c r="F35" s="228">
        <f t="shared" si="3"/>
        <v>1956.6</v>
      </c>
      <c r="G35" s="228">
        <f t="shared" si="4"/>
        <v>2282.6999999999998</v>
      </c>
      <c r="H35" s="228">
        <f t="shared" si="18"/>
        <v>2608.8000000000002</v>
      </c>
      <c r="I35" s="228">
        <f t="shared" si="5"/>
        <v>2934.9</v>
      </c>
      <c r="J35" s="126">
        <v>3261</v>
      </c>
      <c r="K35" s="228">
        <f t="shared" si="6"/>
        <v>3587.1000000000004</v>
      </c>
      <c r="L35" s="228">
        <f t="shared" si="7"/>
        <v>3913.2</v>
      </c>
      <c r="M35" s="228">
        <f t="shared" si="8"/>
        <v>4239.3</v>
      </c>
      <c r="N35" s="228">
        <f t="shared" si="9"/>
        <v>4565.3999999999996</v>
      </c>
      <c r="O35" s="228">
        <f t="shared" si="10"/>
        <v>4891.5</v>
      </c>
      <c r="P35" s="228">
        <f t="shared" si="19"/>
        <v>5217.6000000000004</v>
      </c>
      <c r="Q35" s="228">
        <f t="shared" si="20"/>
        <v>5543.7</v>
      </c>
      <c r="R35" s="228">
        <f t="shared" si="21"/>
        <v>5869.8</v>
      </c>
      <c r="S35" s="228">
        <f t="shared" si="11"/>
        <v>6195.9</v>
      </c>
      <c r="T35" s="228">
        <f t="shared" si="12"/>
        <v>6522</v>
      </c>
      <c r="U35" s="228">
        <f t="shared" si="13"/>
        <v>6848.1</v>
      </c>
      <c r="V35" s="228">
        <f t="shared" si="14"/>
        <v>7174.2000000000007</v>
      </c>
      <c r="W35" s="228">
        <f t="shared" si="15"/>
        <v>7500.2999999999993</v>
      </c>
      <c r="X35" s="228">
        <f t="shared" si="16"/>
        <v>7826.4</v>
      </c>
      <c r="Y35" s="114">
        <f t="shared" si="17"/>
        <v>8152.5</v>
      </c>
      <c r="Z35" s="268" t="s">
        <v>352</v>
      </c>
      <c r="AA35" s="262" t="s">
        <v>298</v>
      </c>
    </row>
    <row r="36" spans="1:27" ht="15.75" x14ac:dyDescent="0.25">
      <c r="A36" s="565"/>
      <c r="B36" s="130" t="s">
        <v>302</v>
      </c>
      <c r="C36" s="228">
        <f t="shared" si="0"/>
        <v>978.3</v>
      </c>
      <c r="D36" s="228">
        <f t="shared" si="1"/>
        <v>1304.4000000000001</v>
      </c>
      <c r="E36" s="228">
        <f t="shared" si="2"/>
        <v>1630.5</v>
      </c>
      <c r="F36" s="228">
        <f t="shared" si="3"/>
        <v>1956.6</v>
      </c>
      <c r="G36" s="228">
        <f t="shared" si="4"/>
        <v>2282.6999999999998</v>
      </c>
      <c r="H36" s="228">
        <f t="shared" si="18"/>
        <v>2608.8000000000002</v>
      </c>
      <c r="I36" s="228">
        <f t="shared" si="5"/>
        <v>2934.9</v>
      </c>
      <c r="J36" s="126">
        <v>3261</v>
      </c>
      <c r="K36" s="228">
        <f t="shared" si="6"/>
        <v>3587.1000000000004</v>
      </c>
      <c r="L36" s="228">
        <f t="shared" si="7"/>
        <v>3913.2</v>
      </c>
      <c r="M36" s="228">
        <f t="shared" si="8"/>
        <v>4239.3</v>
      </c>
      <c r="N36" s="228">
        <f t="shared" si="9"/>
        <v>4565.3999999999996</v>
      </c>
      <c r="O36" s="228">
        <f t="shared" si="10"/>
        <v>4891.5</v>
      </c>
      <c r="P36" s="228">
        <f t="shared" ref="P36:P43" si="22">J36*1.6</f>
        <v>5217.6000000000004</v>
      </c>
      <c r="Q36" s="228">
        <f t="shared" ref="Q36:Q43" si="23">J36*1.7</f>
        <v>5543.7</v>
      </c>
      <c r="R36" s="228">
        <f t="shared" ref="R36:R43" si="24">J36*1.8</f>
        <v>5869.8</v>
      </c>
      <c r="S36" s="228">
        <f t="shared" si="11"/>
        <v>6195.9</v>
      </c>
      <c r="T36" s="228">
        <f t="shared" si="12"/>
        <v>6522</v>
      </c>
      <c r="U36" s="228">
        <f t="shared" si="13"/>
        <v>6848.1</v>
      </c>
      <c r="V36" s="228">
        <f t="shared" si="14"/>
        <v>7174.2000000000007</v>
      </c>
      <c r="W36" s="228">
        <f t="shared" si="15"/>
        <v>7500.2999999999993</v>
      </c>
      <c r="X36" s="228">
        <f t="shared" si="16"/>
        <v>7826.4</v>
      </c>
      <c r="Y36" s="114">
        <f t="shared" si="17"/>
        <v>8152.5</v>
      </c>
      <c r="Z36" s="268" t="s">
        <v>363</v>
      </c>
      <c r="AA36" s="262" t="s">
        <v>364</v>
      </c>
    </row>
    <row r="37" spans="1:27" ht="31.5" x14ac:dyDescent="0.25">
      <c r="A37" s="565"/>
      <c r="B37" s="130" t="s">
        <v>305</v>
      </c>
      <c r="C37" s="228">
        <f t="shared" si="0"/>
        <v>792.3</v>
      </c>
      <c r="D37" s="228">
        <f t="shared" si="1"/>
        <v>1056.4000000000001</v>
      </c>
      <c r="E37" s="228">
        <f t="shared" si="2"/>
        <v>1320.5</v>
      </c>
      <c r="F37" s="228">
        <f t="shared" si="3"/>
        <v>1584.6</v>
      </c>
      <c r="G37" s="228">
        <f t="shared" si="4"/>
        <v>1848.6999999999998</v>
      </c>
      <c r="H37" s="228">
        <f t="shared" si="18"/>
        <v>2112.8000000000002</v>
      </c>
      <c r="I37" s="228">
        <f t="shared" si="5"/>
        <v>2376.9</v>
      </c>
      <c r="J37" s="369">
        <v>2641</v>
      </c>
      <c r="K37" s="228">
        <f t="shared" si="6"/>
        <v>2905.1000000000004</v>
      </c>
      <c r="L37" s="228">
        <f t="shared" si="7"/>
        <v>3169.2</v>
      </c>
      <c r="M37" s="228">
        <f t="shared" si="8"/>
        <v>3433.3</v>
      </c>
      <c r="N37" s="228">
        <f t="shared" si="9"/>
        <v>3697.3999999999996</v>
      </c>
      <c r="O37" s="228">
        <f t="shared" si="10"/>
        <v>3961.5</v>
      </c>
      <c r="P37" s="228">
        <f t="shared" si="22"/>
        <v>4225.6000000000004</v>
      </c>
      <c r="Q37" s="228">
        <f t="shared" si="23"/>
        <v>4489.7</v>
      </c>
      <c r="R37" s="228">
        <f t="shared" si="24"/>
        <v>4753.8</v>
      </c>
      <c r="S37" s="228">
        <f t="shared" si="11"/>
        <v>5017.8999999999996</v>
      </c>
      <c r="T37" s="228">
        <f t="shared" si="12"/>
        <v>5282</v>
      </c>
      <c r="U37" s="228">
        <f t="shared" si="13"/>
        <v>5546.1</v>
      </c>
      <c r="V37" s="228">
        <f t="shared" si="14"/>
        <v>5810.2000000000007</v>
      </c>
      <c r="W37" s="228">
        <f t="shared" si="15"/>
        <v>6074.2999999999993</v>
      </c>
      <c r="X37" s="228">
        <f t="shared" si="16"/>
        <v>6338.4</v>
      </c>
      <c r="Y37" s="114">
        <f t="shared" si="17"/>
        <v>6602.5</v>
      </c>
      <c r="Z37" s="268" t="s">
        <v>298</v>
      </c>
      <c r="AA37" s="262" t="s">
        <v>356</v>
      </c>
    </row>
    <row r="38" spans="1:27" ht="30.75" x14ac:dyDescent="0.25">
      <c r="A38" s="565"/>
      <c r="B38" s="130" t="s">
        <v>378</v>
      </c>
      <c r="C38" s="228">
        <f t="shared" si="0"/>
        <v>792.3</v>
      </c>
      <c r="D38" s="228">
        <f t="shared" si="1"/>
        <v>1056.4000000000001</v>
      </c>
      <c r="E38" s="228">
        <f t="shared" si="2"/>
        <v>1320.5</v>
      </c>
      <c r="F38" s="228">
        <f t="shared" si="3"/>
        <v>1584.6</v>
      </c>
      <c r="G38" s="228">
        <f t="shared" si="4"/>
        <v>1848.6999999999998</v>
      </c>
      <c r="H38" s="228">
        <f t="shared" si="18"/>
        <v>2112.8000000000002</v>
      </c>
      <c r="I38" s="228">
        <f t="shared" si="5"/>
        <v>2376.9</v>
      </c>
      <c r="J38" s="369">
        <v>2641</v>
      </c>
      <c r="K38" s="228">
        <f t="shared" si="6"/>
        <v>2905.1000000000004</v>
      </c>
      <c r="L38" s="228">
        <f t="shared" si="7"/>
        <v>3169.2</v>
      </c>
      <c r="M38" s="228">
        <f t="shared" si="8"/>
        <v>3433.3</v>
      </c>
      <c r="N38" s="228">
        <f t="shared" si="9"/>
        <v>3697.3999999999996</v>
      </c>
      <c r="O38" s="228">
        <f t="shared" si="10"/>
        <v>3961.5</v>
      </c>
      <c r="P38" s="228">
        <f t="shared" si="22"/>
        <v>4225.6000000000004</v>
      </c>
      <c r="Q38" s="228">
        <f t="shared" si="23"/>
        <v>4489.7</v>
      </c>
      <c r="R38" s="228">
        <f t="shared" si="24"/>
        <v>4753.8</v>
      </c>
      <c r="S38" s="228">
        <f t="shared" si="11"/>
        <v>5017.8999999999996</v>
      </c>
      <c r="T38" s="228">
        <f t="shared" si="12"/>
        <v>5282</v>
      </c>
      <c r="U38" s="228">
        <f t="shared" si="13"/>
        <v>5546.1</v>
      </c>
      <c r="V38" s="228">
        <f t="shared" si="14"/>
        <v>5810.2000000000007</v>
      </c>
      <c r="W38" s="228">
        <f t="shared" si="15"/>
        <v>6074.2999999999993</v>
      </c>
      <c r="X38" s="228">
        <f t="shared" si="16"/>
        <v>6338.4</v>
      </c>
      <c r="Y38" s="114">
        <f t="shared" si="17"/>
        <v>6602.5</v>
      </c>
      <c r="Z38" s="268" t="s">
        <v>298</v>
      </c>
      <c r="AA38" s="262" t="s">
        <v>360</v>
      </c>
    </row>
    <row r="39" spans="1:27" ht="31.5" x14ac:dyDescent="0.25">
      <c r="A39" s="565"/>
      <c r="B39" s="130" t="s">
        <v>308</v>
      </c>
      <c r="C39" s="228">
        <f t="shared" si="0"/>
        <v>978.3</v>
      </c>
      <c r="D39" s="228">
        <f t="shared" si="1"/>
        <v>1304.4000000000001</v>
      </c>
      <c r="E39" s="228">
        <f t="shared" si="2"/>
        <v>1630.5</v>
      </c>
      <c r="F39" s="228">
        <f t="shared" si="3"/>
        <v>1956.6</v>
      </c>
      <c r="G39" s="228">
        <f t="shared" si="4"/>
        <v>2282.6999999999998</v>
      </c>
      <c r="H39" s="228">
        <f t="shared" si="18"/>
        <v>2608.8000000000002</v>
      </c>
      <c r="I39" s="228">
        <f t="shared" si="5"/>
        <v>2934.9</v>
      </c>
      <c r="J39" s="369">
        <v>3261</v>
      </c>
      <c r="K39" s="228">
        <f t="shared" si="6"/>
        <v>3587.1000000000004</v>
      </c>
      <c r="L39" s="228">
        <f t="shared" si="7"/>
        <v>3913.2</v>
      </c>
      <c r="M39" s="228">
        <f t="shared" si="8"/>
        <v>4239.3</v>
      </c>
      <c r="N39" s="228">
        <f t="shared" si="9"/>
        <v>4565.3999999999996</v>
      </c>
      <c r="O39" s="228">
        <f t="shared" si="10"/>
        <v>4891.5</v>
      </c>
      <c r="P39" s="228">
        <f t="shared" si="22"/>
        <v>5217.6000000000004</v>
      </c>
      <c r="Q39" s="228">
        <f t="shared" si="23"/>
        <v>5543.7</v>
      </c>
      <c r="R39" s="228">
        <f t="shared" si="24"/>
        <v>5869.8</v>
      </c>
      <c r="S39" s="228">
        <f t="shared" si="11"/>
        <v>6195.9</v>
      </c>
      <c r="T39" s="228">
        <f t="shared" si="12"/>
        <v>6522</v>
      </c>
      <c r="U39" s="228">
        <f t="shared" si="13"/>
        <v>6848.1</v>
      </c>
      <c r="V39" s="228">
        <f t="shared" si="14"/>
        <v>7174.2000000000007</v>
      </c>
      <c r="W39" s="228">
        <f t="shared" si="15"/>
        <v>7500.2999999999993</v>
      </c>
      <c r="X39" s="228">
        <f t="shared" si="16"/>
        <v>7826.4</v>
      </c>
      <c r="Y39" s="114">
        <f t="shared" si="17"/>
        <v>8152.5</v>
      </c>
      <c r="Z39" s="268" t="s">
        <v>359</v>
      </c>
      <c r="AA39" s="262" t="s">
        <v>298</v>
      </c>
    </row>
    <row r="40" spans="1:27" ht="15.75" x14ac:dyDescent="0.25">
      <c r="A40" s="565"/>
      <c r="B40" s="130" t="s">
        <v>303</v>
      </c>
      <c r="C40" s="228">
        <f t="shared" si="0"/>
        <v>978.3</v>
      </c>
      <c r="D40" s="228">
        <f t="shared" si="1"/>
        <v>1304.4000000000001</v>
      </c>
      <c r="E40" s="228">
        <f t="shared" si="2"/>
        <v>1630.5</v>
      </c>
      <c r="F40" s="228">
        <f t="shared" si="3"/>
        <v>1956.6</v>
      </c>
      <c r="G40" s="228">
        <f t="shared" si="4"/>
        <v>2282.6999999999998</v>
      </c>
      <c r="H40" s="228">
        <f t="shared" si="18"/>
        <v>2608.8000000000002</v>
      </c>
      <c r="I40" s="228">
        <f t="shared" si="5"/>
        <v>2934.9</v>
      </c>
      <c r="J40" s="380">
        <v>3261</v>
      </c>
      <c r="K40" s="228">
        <f t="shared" si="6"/>
        <v>3587.1000000000004</v>
      </c>
      <c r="L40" s="228">
        <f t="shared" si="7"/>
        <v>3913.2</v>
      </c>
      <c r="M40" s="228">
        <f t="shared" si="8"/>
        <v>4239.3</v>
      </c>
      <c r="N40" s="228">
        <f t="shared" si="9"/>
        <v>4565.3999999999996</v>
      </c>
      <c r="O40" s="228">
        <f t="shared" si="10"/>
        <v>4891.5</v>
      </c>
      <c r="P40" s="228">
        <f t="shared" si="22"/>
        <v>5217.6000000000004</v>
      </c>
      <c r="Q40" s="228">
        <f t="shared" si="23"/>
        <v>5543.7</v>
      </c>
      <c r="R40" s="228">
        <f t="shared" si="24"/>
        <v>5869.8</v>
      </c>
      <c r="S40" s="228">
        <f t="shared" si="11"/>
        <v>6195.9</v>
      </c>
      <c r="T40" s="228">
        <f t="shared" si="12"/>
        <v>6522</v>
      </c>
      <c r="U40" s="228">
        <f t="shared" si="13"/>
        <v>6848.1</v>
      </c>
      <c r="V40" s="228">
        <f t="shared" si="14"/>
        <v>7174.2000000000007</v>
      </c>
      <c r="W40" s="228">
        <f t="shared" si="15"/>
        <v>7500.2999999999993</v>
      </c>
      <c r="X40" s="228">
        <f t="shared" si="16"/>
        <v>7826.4</v>
      </c>
      <c r="Y40" s="114">
        <f t="shared" si="17"/>
        <v>8152.5</v>
      </c>
      <c r="Z40" s="268" t="s">
        <v>359</v>
      </c>
      <c r="AA40" s="262" t="s">
        <v>360</v>
      </c>
    </row>
    <row r="41" spans="1:27" ht="15.75" x14ac:dyDescent="0.25">
      <c r="A41" s="565"/>
      <c r="B41" s="130" t="s">
        <v>304</v>
      </c>
      <c r="C41" s="228">
        <f t="shared" si="0"/>
        <v>978.3</v>
      </c>
      <c r="D41" s="228">
        <f t="shared" si="1"/>
        <v>1304.4000000000001</v>
      </c>
      <c r="E41" s="228">
        <f t="shared" si="2"/>
        <v>1630.5</v>
      </c>
      <c r="F41" s="228">
        <f t="shared" si="3"/>
        <v>1956.6</v>
      </c>
      <c r="G41" s="228">
        <f t="shared" si="4"/>
        <v>2282.6999999999998</v>
      </c>
      <c r="H41" s="228">
        <f t="shared" si="18"/>
        <v>2608.8000000000002</v>
      </c>
      <c r="I41" s="228">
        <f t="shared" si="5"/>
        <v>2934.9</v>
      </c>
      <c r="J41" s="380">
        <v>3261</v>
      </c>
      <c r="K41" s="228">
        <f t="shared" si="6"/>
        <v>3587.1000000000004</v>
      </c>
      <c r="L41" s="228">
        <f t="shared" si="7"/>
        <v>3913.2</v>
      </c>
      <c r="M41" s="228">
        <f t="shared" si="8"/>
        <v>4239.3</v>
      </c>
      <c r="N41" s="228">
        <f t="shared" si="9"/>
        <v>4565.3999999999996</v>
      </c>
      <c r="O41" s="228">
        <f t="shared" si="10"/>
        <v>4891.5</v>
      </c>
      <c r="P41" s="228">
        <f t="shared" si="22"/>
        <v>5217.6000000000004</v>
      </c>
      <c r="Q41" s="228">
        <f t="shared" si="23"/>
        <v>5543.7</v>
      </c>
      <c r="R41" s="228">
        <f t="shared" si="24"/>
        <v>5869.8</v>
      </c>
      <c r="S41" s="228">
        <f t="shared" si="11"/>
        <v>6195.9</v>
      </c>
      <c r="T41" s="228">
        <f t="shared" si="12"/>
        <v>6522</v>
      </c>
      <c r="U41" s="228">
        <f t="shared" si="13"/>
        <v>6848.1</v>
      </c>
      <c r="V41" s="228">
        <f t="shared" si="14"/>
        <v>7174.2000000000007</v>
      </c>
      <c r="W41" s="228">
        <f t="shared" si="15"/>
        <v>7500.2999999999993</v>
      </c>
      <c r="X41" s="228">
        <f t="shared" si="16"/>
        <v>7826.4</v>
      </c>
      <c r="Y41" s="114">
        <f t="shared" si="17"/>
        <v>8152.5</v>
      </c>
      <c r="Z41" s="268" t="s">
        <v>365</v>
      </c>
      <c r="AA41" s="262" t="s">
        <v>353</v>
      </c>
    </row>
    <row r="42" spans="1:27" ht="31.5" x14ac:dyDescent="0.25">
      <c r="A42" s="565"/>
      <c r="B42" s="130" t="s">
        <v>307</v>
      </c>
      <c r="C42" s="228">
        <f t="shared" si="0"/>
        <v>978.3</v>
      </c>
      <c r="D42" s="228">
        <f t="shared" si="1"/>
        <v>1304.4000000000001</v>
      </c>
      <c r="E42" s="228">
        <f t="shared" si="2"/>
        <v>1630.5</v>
      </c>
      <c r="F42" s="228">
        <f t="shared" si="3"/>
        <v>1956.6</v>
      </c>
      <c r="G42" s="228">
        <f t="shared" si="4"/>
        <v>2282.6999999999998</v>
      </c>
      <c r="H42" s="228">
        <f t="shared" si="18"/>
        <v>2608.8000000000002</v>
      </c>
      <c r="I42" s="228">
        <f t="shared" si="5"/>
        <v>2934.9</v>
      </c>
      <c r="J42" s="380">
        <v>3261</v>
      </c>
      <c r="K42" s="228">
        <f t="shared" si="6"/>
        <v>3587.1000000000004</v>
      </c>
      <c r="L42" s="228">
        <f t="shared" si="7"/>
        <v>3913.2</v>
      </c>
      <c r="M42" s="228">
        <f t="shared" si="8"/>
        <v>4239.3</v>
      </c>
      <c r="N42" s="228">
        <f t="shared" si="9"/>
        <v>4565.3999999999996</v>
      </c>
      <c r="O42" s="228">
        <f t="shared" si="10"/>
        <v>4891.5</v>
      </c>
      <c r="P42" s="228">
        <f t="shared" si="22"/>
        <v>5217.6000000000004</v>
      </c>
      <c r="Q42" s="228">
        <f t="shared" si="23"/>
        <v>5543.7</v>
      </c>
      <c r="R42" s="228">
        <f t="shared" si="24"/>
        <v>5869.8</v>
      </c>
      <c r="S42" s="228">
        <f t="shared" si="11"/>
        <v>6195.9</v>
      </c>
      <c r="T42" s="228">
        <f t="shared" si="12"/>
        <v>6522</v>
      </c>
      <c r="U42" s="228">
        <f t="shared" si="13"/>
        <v>6848.1</v>
      </c>
      <c r="V42" s="228">
        <f t="shared" si="14"/>
        <v>7174.2000000000007</v>
      </c>
      <c r="W42" s="228">
        <f t="shared" si="15"/>
        <v>7500.2999999999993</v>
      </c>
      <c r="X42" s="228">
        <f t="shared" si="16"/>
        <v>7826.4</v>
      </c>
      <c r="Y42" s="114">
        <f t="shared" si="17"/>
        <v>8152.5</v>
      </c>
      <c r="Z42" s="268" t="s">
        <v>359</v>
      </c>
      <c r="AA42" s="262" t="s">
        <v>298</v>
      </c>
    </row>
    <row r="43" spans="1:27" ht="16.5" thickBot="1" x14ac:dyDescent="0.3">
      <c r="A43" s="565"/>
      <c r="B43" s="137" t="s">
        <v>339</v>
      </c>
      <c r="C43" s="133">
        <f t="shared" si="0"/>
        <v>978.3</v>
      </c>
      <c r="D43" s="133">
        <f t="shared" si="1"/>
        <v>1304.4000000000001</v>
      </c>
      <c r="E43" s="133">
        <f t="shared" si="2"/>
        <v>1630.5</v>
      </c>
      <c r="F43" s="133">
        <f t="shared" si="3"/>
        <v>1956.6</v>
      </c>
      <c r="G43" s="133">
        <f t="shared" si="4"/>
        <v>2282.6999999999998</v>
      </c>
      <c r="H43" s="133">
        <f t="shared" si="18"/>
        <v>2608.8000000000002</v>
      </c>
      <c r="I43" s="133">
        <f t="shared" si="5"/>
        <v>2934.9</v>
      </c>
      <c r="J43" s="477">
        <v>3261</v>
      </c>
      <c r="K43" s="133">
        <f t="shared" si="6"/>
        <v>3587.1000000000004</v>
      </c>
      <c r="L43" s="133">
        <f t="shared" si="7"/>
        <v>3913.2</v>
      </c>
      <c r="M43" s="133">
        <f t="shared" si="8"/>
        <v>4239.3</v>
      </c>
      <c r="N43" s="133">
        <f t="shared" si="9"/>
        <v>4565.3999999999996</v>
      </c>
      <c r="O43" s="133">
        <f t="shared" si="10"/>
        <v>4891.5</v>
      </c>
      <c r="P43" s="133">
        <f t="shared" si="22"/>
        <v>5217.6000000000004</v>
      </c>
      <c r="Q43" s="133">
        <f t="shared" si="23"/>
        <v>5543.7</v>
      </c>
      <c r="R43" s="133">
        <f t="shared" si="24"/>
        <v>5869.8</v>
      </c>
      <c r="S43" s="133">
        <f t="shared" si="11"/>
        <v>6195.9</v>
      </c>
      <c r="T43" s="133">
        <f t="shared" si="12"/>
        <v>6522</v>
      </c>
      <c r="U43" s="133">
        <f t="shared" si="13"/>
        <v>6848.1</v>
      </c>
      <c r="V43" s="133">
        <f t="shared" si="14"/>
        <v>7174.2000000000007</v>
      </c>
      <c r="W43" s="133">
        <f t="shared" si="15"/>
        <v>7500.2999999999993</v>
      </c>
      <c r="X43" s="133">
        <f t="shared" si="16"/>
        <v>7826.4</v>
      </c>
      <c r="Y43" s="134">
        <f t="shared" si="17"/>
        <v>8152.5</v>
      </c>
      <c r="Z43" s="269" t="s">
        <v>366</v>
      </c>
      <c r="AA43" s="263" t="s">
        <v>367</v>
      </c>
    </row>
    <row r="44" spans="1:27" ht="16.5" thickBot="1" x14ac:dyDescent="0.3">
      <c r="A44" s="565"/>
      <c r="B44" s="480" t="s">
        <v>512</v>
      </c>
      <c r="C44" s="479">
        <f t="shared" ref="C44:C66" si="25">J44*0.3</f>
        <v>978.3</v>
      </c>
      <c r="D44" s="479">
        <f t="shared" ref="D44:D66" si="26">J44*0.4</f>
        <v>1304.4000000000001</v>
      </c>
      <c r="E44" s="479">
        <f t="shared" ref="E44:E66" si="27">J44*0.5</f>
        <v>1630.5</v>
      </c>
      <c r="F44" s="479">
        <f t="shared" ref="F44:F66" si="28">J44*0.6</f>
        <v>1956.6</v>
      </c>
      <c r="G44" s="479">
        <f t="shared" ref="G44:G66" si="29">J44*0.7</f>
        <v>2282.6999999999998</v>
      </c>
      <c r="H44" s="479">
        <f t="shared" ref="H44:H66" si="30">J44*0.8</f>
        <v>2608.8000000000002</v>
      </c>
      <c r="I44" s="479">
        <f t="shared" ref="I44:I66" si="31">J44*0.9</f>
        <v>2934.9</v>
      </c>
      <c r="J44" s="477">
        <v>3261</v>
      </c>
      <c r="K44" s="479">
        <f t="shared" ref="K44:K66" si="32">J44*1.1</f>
        <v>3587.1000000000004</v>
      </c>
      <c r="L44" s="479">
        <f t="shared" ref="L44:L66" si="33">J44*1.2</f>
        <v>3913.2</v>
      </c>
      <c r="M44" s="479">
        <f t="shared" ref="M44:M66" si="34">J44*1.3</f>
        <v>4239.3</v>
      </c>
      <c r="N44" s="479">
        <f t="shared" ref="N44:N66" si="35">J44*1.4</f>
        <v>4565.3999999999996</v>
      </c>
      <c r="O44" s="479">
        <f t="shared" ref="O44:O66" si="36">J44*1.5</f>
        <v>4891.5</v>
      </c>
      <c r="P44" s="479">
        <f t="shared" ref="P44:P66" si="37">J44*1.6</f>
        <v>5217.6000000000004</v>
      </c>
      <c r="Q44" s="479">
        <f t="shared" ref="Q44:Q66" si="38">J44*1.7</f>
        <v>5543.7</v>
      </c>
      <c r="R44" s="479">
        <f t="shared" ref="R44:R66" si="39">J44*1.8</f>
        <v>5869.8</v>
      </c>
      <c r="S44" s="479">
        <f t="shared" ref="S44:S66" si="40">J44*1.9</f>
        <v>6195.9</v>
      </c>
      <c r="T44" s="479">
        <f t="shared" ref="T44:T66" si="41">J44*2</f>
        <v>6522</v>
      </c>
      <c r="U44" s="479">
        <f t="shared" ref="U44:U66" si="42">J44*2.1</f>
        <v>6848.1</v>
      </c>
      <c r="V44" s="479">
        <f t="shared" ref="V44:V66" si="43">J44*2.2</f>
        <v>7174.2000000000007</v>
      </c>
      <c r="W44" s="479">
        <f t="shared" ref="W44:W66" si="44">J44*2.3</f>
        <v>7500.2999999999993</v>
      </c>
      <c r="X44" s="479">
        <f t="shared" ref="X44:X66" si="45">J44*2.4</f>
        <v>7826.4</v>
      </c>
      <c r="Y44" s="134">
        <f t="shared" ref="Y44:Y66" si="46">J44*2.5</f>
        <v>8152.5</v>
      </c>
      <c r="Z44" s="269" t="s">
        <v>522</v>
      </c>
      <c r="AA44" s="263" t="s">
        <v>523</v>
      </c>
    </row>
    <row r="45" spans="1:27" ht="16.5" thickBot="1" x14ac:dyDescent="0.3">
      <c r="A45" s="565"/>
      <c r="B45" s="480" t="s">
        <v>513</v>
      </c>
      <c r="C45" s="479">
        <f t="shared" si="25"/>
        <v>978.3</v>
      </c>
      <c r="D45" s="479">
        <f t="shared" si="26"/>
        <v>1304.4000000000001</v>
      </c>
      <c r="E45" s="479">
        <f t="shared" si="27"/>
        <v>1630.5</v>
      </c>
      <c r="F45" s="479">
        <f t="shared" si="28"/>
        <v>1956.6</v>
      </c>
      <c r="G45" s="479">
        <f t="shared" si="29"/>
        <v>2282.6999999999998</v>
      </c>
      <c r="H45" s="479">
        <f t="shared" si="30"/>
        <v>2608.8000000000002</v>
      </c>
      <c r="I45" s="479">
        <f t="shared" si="31"/>
        <v>2934.9</v>
      </c>
      <c r="J45" s="477">
        <v>3261</v>
      </c>
      <c r="K45" s="479">
        <f t="shared" si="32"/>
        <v>3587.1000000000004</v>
      </c>
      <c r="L45" s="479">
        <f t="shared" si="33"/>
        <v>3913.2</v>
      </c>
      <c r="M45" s="479">
        <f t="shared" si="34"/>
        <v>4239.3</v>
      </c>
      <c r="N45" s="479">
        <f t="shared" si="35"/>
        <v>4565.3999999999996</v>
      </c>
      <c r="O45" s="479">
        <f t="shared" si="36"/>
        <v>4891.5</v>
      </c>
      <c r="P45" s="479">
        <f t="shared" si="37"/>
        <v>5217.6000000000004</v>
      </c>
      <c r="Q45" s="479">
        <f t="shared" si="38"/>
        <v>5543.7</v>
      </c>
      <c r="R45" s="479">
        <f t="shared" si="39"/>
        <v>5869.8</v>
      </c>
      <c r="S45" s="479">
        <f t="shared" si="40"/>
        <v>6195.9</v>
      </c>
      <c r="T45" s="479">
        <f t="shared" si="41"/>
        <v>6522</v>
      </c>
      <c r="U45" s="479">
        <f t="shared" si="42"/>
        <v>6848.1</v>
      </c>
      <c r="V45" s="479">
        <f t="shared" si="43"/>
        <v>7174.2000000000007</v>
      </c>
      <c r="W45" s="479">
        <f t="shared" si="44"/>
        <v>7500.2999999999993</v>
      </c>
      <c r="X45" s="479">
        <f t="shared" si="45"/>
        <v>7826.4</v>
      </c>
      <c r="Y45" s="134">
        <f t="shared" si="46"/>
        <v>8152.5</v>
      </c>
      <c r="Z45" s="269" t="s">
        <v>524</v>
      </c>
      <c r="AA45" s="263" t="s">
        <v>525</v>
      </c>
    </row>
    <row r="46" spans="1:27" ht="16.5" thickBot="1" x14ac:dyDescent="0.3">
      <c r="A46" s="565"/>
      <c r="B46" s="480" t="s">
        <v>514</v>
      </c>
      <c r="C46" s="479">
        <f t="shared" si="25"/>
        <v>978.3</v>
      </c>
      <c r="D46" s="479">
        <f t="shared" si="26"/>
        <v>1304.4000000000001</v>
      </c>
      <c r="E46" s="479">
        <f t="shared" si="27"/>
        <v>1630.5</v>
      </c>
      <c r="F46" s="479">
        <f t="shared" si="28"/>
        <v>1956.6</v>
      </c>
      <c r="G46" s="479">
        <f t="shared" si="29"/>
        <v>2282.6999999999998</v>
      </c>
      <c r="H46" s="479">
        <f t="shared" si="30"/>
        <v>2608.8000000000002</v>
      </c>
      <c r="I46" s="479">
        <f t="shared" si="31"/>
        <v>2934.9</v>
      </c>
      <c r="J46" s="477">
        <v>3261</v>
      </c>
      <c r="K46" s="479">
        <f t="shared" si="32"/>
        <v>3587.1000000000004</v>
      </c>
      <c r="L46" s="479">
        <f t="shared" si="33"/>
        <v>3913.2</v>
      </c>
      <c r="M46" s="479">
        <f t="shared" si="34"/>
        <v>4239.3</v>
      </c>
      <c r="N46" s="479">
        <f t="shared" si="35"/>
        <v>4565.3999999999996</v>
      </c>
      <c r="O46" s="479">
        <f t="shared" si="36"/>
        <v>4891.5</v>
      </c>
      <c r="P46" s="479">
        <f t="shared" si="37"/>
        <v>5217.6000000000004</v>
      </c>
      <c r="Q46" s="479">
        <f t="shared" si="38"/>
        <v>5543.7</v>
      </c>
      <c r="R46" s="479">
        <f t="shared" si="39"/>
        <v>5869.8</v>
      </c>
      <c r="S46" s="479">
        <f t="shared" si="40"/>
        <v>6195.9</v>
      </c>
      <c r="T46" s="479">
        <f t="shared" si="41"/>
        <v>6522</v>
      </c>
      <c r="U46" s="479">
        <f t="shared" si="42"/>
        <v>6848.1</v>
      </c>
      <c r="V46" s="479">
        <f t="shared" si="43"/>
        <v>7174.2000000000007</v>
      </c>
      <c r="W46" s="479">
        <f t="shared" si="44"/>
        <v>7500.2999999999993</v>
      </c>
      <c r="X46" s="479">
        <f t="shared" si="45"/>
        <v>7826.4</v>
      </c>
      <c r="Y46" s="134">
        <f t="shared" si="46"/>
        <v>8152.5</v>
      </c>
      <c r="Z46" s="269" t="s">
        <v>526</v>
      </c>
      <c r="AA46" s="263" t="s">
        <v>527</v>
      </c>
    </row>
    <row r="47" spans="1:27" ht="16.5" thickBot="1" x14ac:dyDescent="0.3">
      <c r="A47" s="565"/>
      <c r="B47" s="480" t="s">
        <v>499</v>
      </c>
      <c r="C47" s="479">
        <f t="shared" si="25"/>
        <v>978.3</v>
      </c>
      <c r="D47" s="479">
        <f t="shared" si="26"/>
        <v>1304.4000000000001</v>
      </c>
      <c r="E47" s="479">
        <f t="shared" si="27"/>
        <v>1630.5</v>
      </c>
      <c r="F47" s="479">
        <f t="shared" si="28"/>
        <v>1956.6</v>
      </c>
      <c r="G47" s="479">
        <f t="shared" si="29"/>
        <v>2282.6999999999998</v>
      </c>
      <c r="H47" s="479">
        <f t="shared" si="30"/>
        <v>2608.8000000000002</v>
      </c>
      <c r="I47" s="479">
        <f t="shared" si="31"/>
        <v>2934.9</v>
      </c>
      <c r="J47" s="477">
        <v>3261</v>
      </c>
      <c r="K47" s="479">
        <f t="shared" si="32"/>
        <v>3587.1000000000004</v>
      </c>
      <c r="L47" s="479">
        <f t="shared" si="33"/>
        <v>3913.2</v>
      </c>
      <c r="M47" s="479">
        <f t="shared" si="34"/>
        <v>4239.3</v>
      </c>
      <c r="N47" s="479">
        <f t="shared" si="35"/>
        <v>4565.3999999999996</v>
      </c>
      <c r="O47" s="479">
        <f t="shared" si="36"/>
        <v>4891.5</v>
      </c>
      <c r="P47" s="479">
        <f t="shared" si="37"/>
        <v>5217.6000000000004</v>
      </c>
      <c r="Q47" s="479">
        <f t="shared" si="38"/>
        <v>5543.7</v>
      </c>
      <c r="R47" s="479">
        <f t="shared" si="39"/>
        <v>5869.8</v>
      </c>
      <c r="S47" s="479">
        <f t="shared" si="40"/>
        <v>6195.9</v>
      </c>
      <c r="T47" s="479">
        <f t="shared" si="41"/>
        <v>6522</v>
      </c>
      <c r="U47" s="479">
        <f t="shared" si="42"/>
        <v>6848.1</v>
      </c>
      <c r="V47" s="479">
        <f t="shared" si="43"/>
        <v>7174.2000000000007</v>
      </c>
      <c r="W47" s="479">
        <f t="shared" si="44"/>
        <v>7500.2999999999993</v>
      </c>
      <c r="X47" s="479">
        <f t="shared" si="45"/>
        <v>7826.4</v>
      </c>
      <c r="Y47" s="134">
        <f t="shared" si="46"/>
        <v>8152.5</v>
      </c>
      <c r="Z47" s="269" t="s">
        <v>528</v>
      </c>
      <c r="AA47" s="263" t="s">
        <v>529</v>
      </c>
    </row>
    <row r="48" spans="1:27" ht="16.5" thickBot="1" x14ac:dyDescent="0.3">
      <c r="A48" s="565"/>
      <c r="B48" s="480" t="s">
        <v>500</v>
      </c>
      <c r="C48" s="479">
        <f t="shared" si="25"/>
        <v>978.3</v>
      </c>
      <c r="D48" s="479">
        <f t="shared" si="26"/>
        <v>1304.4000000000001</v>
      </c>
      <c r="E48" s="479">
        <f t="shared" si="27"/>
        <v>1630.5</v>
      </c>
      <c r="F48" s="479">
        <f t="shared" si="28"/>
        <v>1956.6</v>
      </c>
      <c r="G48" s="479">
        <f t="shared" si="29"/>
        <v>2282.6999999999998</v>
      </c>
      <c r="H48" s="479">
        <f t="shared" si="30"/>
        <v>2608.8000000000002</v>
      </c>
      <c r="I48" s="479">
        <f t="shared" si="31"/>
        <v>2934.9</v>
      </c>
      <c r="J48" s="477">
        <v>3261</v>
      </c>
      <c r="K48" s="479">
        <f t="shared" si="32"/>
        <v>3587.1000000000004</v>
      </c>
      <c r="L48" s="479">
        <f t="shared" si="33"/>
        <v>3913.2</v>
      </c>
      <c r="M48" s="479">
        <f t="shared" si="34"/>
        <v>4239.3</v>
      </c>
      <c r="N48" s="479">
        <f t="shared" si="35"/>
        <v>4565.3999999999996</v>
      </c>
      <c r="O48" s="479">
        <f t="shared" si="36"/>
        <v>4891.5</v>
      </c>
      <c r="P48" s="479">
        <f t="shared" si="37"/>
        <v>5217.6000000000004</v>
      </c>
      <c r="Q48" s="479">
        <f t="shared" si="38"/>
        <v>5543.7</v>
      </c>
      <c r="R48" s="479">
        <f t="shared" si="39"/>
        <v>5869.8</v>
      </c>
      <c r="S48" s="479">
        <f t="shared" si="40"/>
        <v>6195.9</v>
      </c>
      <c r="T48" s="479">
        <f t="shared" si="41"/>
        <v>6522</v>
      </c>
      <c r="U48" s="479">
        <f t="shared" si="42"/>
        <v>6848.1</v>
      </c>
      <c r="V48" s="479">
        <f t="shared" si="43"/>
        <v>7174.2000000000007</v>
      </c>
      <c r="W48" s="479">
        <f t="shared" si="44"/>
        <v>7500.2999999999993</v>
      </c>
      <c r="X48" s="479">
        <f t="shared" si="45"/>
        <v>7826.4</v>
      </c>
      <c r="Y48" s="134">
        <f t="shared" si="46"/>
        <v>8152.5</v>
      </c>
      <c r="Z48" s="269" t="s">
        <v>530</v>
      </c>
      <c r="AA48" s="263" t="s">
        <v>531</v>
      </c>
    </row>
    <row r="49" spans="1:27" ht="16.5" thickBot="1" x14ac:dyDescent="0.3">
      <c r="A49" s="565"/>
      <c r="B49" s="480" t="s">
        <v>501</v>
      </c>
      <c r="C49" s="479">
        <f t="shared" si="25"/>
        <v>978.3</v>
      </c>
      <c r="D49" s="479">
        <f t="shared" si="26"/>
        <v>1304.4000000000001</v>
      </c>
      <c r="E49" s="479">
        <f t="shared" si="27"/>
        <v>1630.5</v>
      </c>
      <c r="F49" s="479">
        <f t="shared" si="28"/>
        <v>1956.6</v>
      </c>
      <c r="G49" s="479">
        <f t="shared" si="29"/>
        <v>2282.6999999999998</v>
      </c>
      <c r="H49" s="479">
        <f t="shared" si="30"/>
        <v>2608.8000000000002</v>
      </c>
      <c r="I49" s="479">
        <f t="shared" si="31"/>
        <v>2934.9</v>
      </c>
      <c r="J49" s="477">
        <v>3261</v>
      </c>
      <c r="K49" s="479">
        <f t="shared" si="32"/>
        <v>3587.1000000000004</v>
      </c>
      <c r="L49" s="479">
        <f t="shared" si="33"/>
        <v>3913.2</v>
      </c>
      <c r="M49" s="479">
        <f t="shared" si="34"/>
        <v>4239.3</v>
      </c>
      <c r="N49" s="479">
        <f t="shared" si="35"/>
        <v>4565.3999999999996</v>
      </c>
      <c r="O49" s="479">
        <f t="shared" si="36"/>
        <v>4891.5</v>
      </c>
      <c r="P49" s="479">
        <f t="shared" si="37"/>
        <v>5217.6000000000004</v>
      </c>
      <c r="Q49" s="479">
        <f t="shared" si="38"/>
        <v>5543.7</v>
      </c>
      <c r="R49" s="479">
        <f t="shared" si="39"/>
        <v>5869.8</v>
      </c>
      <c r="S49" s="479">
        <f t="shared" si="40"/>
        <v>6195.9</v>
      </c>
      <c r="T49" s="479">
        <f t="shared" si="41"/>
        <v>6522</v>
      </c>
      <c r="U49" s="479">
        <f t="shared" si="42"/>
        <v>6848.1</v>
      </c>
      <c r="V49" s="479">
        <f t="shared" si="43"/>
        <v>7174.2000000000007</v>
      </c>
      <c r="W49" s="479">
        <f t="shared" si="44"/>
        <v>7500.2999999999993</v>
      </c>
      <c r="X49" s="479">
        <f t="shared" si="45"/>
        <v>7826.4</v>
      </c>
      <c r="Y49" s="134">
        <f t="shared" si="46"/>
        <v>8152.5</v>
      </c>
      <c r="Z49" s="269" t="s">
        <v>532</v>
      </c>
      <c r="AA49" s="263" t="s">
        <v>533</v>
      </c>
    </row>
    <row r="50" spans="1:27" ht="16.5" thickBot="1" x14ac:dyDescent="0.3">
      <c r="A50" s="565"/>
      <c r="B50" s="480" t="s">
        <v>515</v>
      </c>
      <c r="C50" s="479">
        <f t="shared" si="25"/>
        <v>978.3</v>
      </c>
      <c r="D50" s="479">
        <f t="shared" si="26"/>
        <v>1304.4000000000001</v>
      </c>
      <c r="E50" s="479">
        <f t="shared" si="27"/>
        <v>1630.5</v>
      </c>
      <c r="F50" s="479">
        <f t="shared" si="28"/>
        <v>1956.6</v>
      </c>
      <c r="G50" s="479">
        <f t="shared" si="29"/>
        <v>2282.6999999999998</v>
      </c>
      <c r="H50" s="479">
        <f t="shared" si="30"/>
        <v>2608.8000000000002</v>
      </c>
      <c r="I50" s="479">
        <f t="shared" si="31"/>
        <v>2934.9</v>
      </c>
      <c r="J50" s="477">
        <v>3261</v>
      </c>
      <c r="K50" s="479">
        <f t="shared" si="32"/>
        <v>3587.1000000000004</v>
      </c>
      <c r="L50" s="479">
        <f t="shared" si="33"/>
        <v>3913.2</v>
      </c>
      <c r="M50" s="479">
        <f t="shared" si="34"/>
        <v>4239.3</v>
      </c>
      <c r="N50" s="479">
        <f t="shared" si="35"/>
        <v>4565.3999999999996</v>
      </c>
      <c r="O50" s="479">
        <f t="shared" si="36"/>
        <v>4891.5</v>
      </c>
      <c r="P50" s="479">
        <f t="shared" si="37"/>
        <v>5217.6000000000004</v>
      </c>
      <c r="Q50" s="479">
        <f t="shared" si="38"/>
        <v>5543.7</v>
      </c>
      <c r="R50" s="479">
        <f t="shared" si="39"/>
        <v>5869.8</v>
      </c>
      <c r="S50" s="479">
        <f t="shared" si="40"/>
        <v>6195.9</v>
      </c>
      <c r="T50" s="479">
        <f t="shared" si="41"/>
        <v>6522</v>
      </c>
      <c r="U50" s="479">
        <f t="shared" si="42"/>
        <v>6848.1</v>
      </c>
      <c r="V50" s="479">
        <f t="shared" si="43"/>
        <v>7174.2000000000007</v>
      </c>
      <c r="W50" s="479">
        <f t="shared" si="44"/>
        <v>7500.2999999999993</v>
      </c>
      <c r="X50" s="479">
        <f t="shared" si="45"/>
        <v>7826.4</v>
      </c>
      <c r="Y50" s="134">
        <f t="shared" si="46"/>
        <v>8152.5</v>
      </c>
      <c r="Z50" s="269" t="s">
        <v>534</v>
      </c>
      <c r="AA50" s="263" t="s">
        <v>535</v>
      </c>
    </row>
    <row r="51" spans="1:27" ht="16.5" thickBot="1" x14ac:dyDescent="0.3">
      <c r="A51" s="565"/>
      <c r="B51" s="480" t="s">
        <v>502</v>
      </c>
      <c r="C51" s="479">
        <f t="shared" si="25"/>
        <v>978.3</v>
      </c>
      <c r="D51" s="479">
        <f t="shared" si="26"/>
        <v>1304.4000000000001</v>
      </c>
      <c r="E51" s="479">
        <f t="shared" si="27"/>
        <v>1630.5</v>
      </c>
      <c r="F51" s="479">
        <f t="shared" si="28"/>
        <v>1956.6</v>
      </c>
      <c r="G51" s="479">
        <f t="shared" si="29"/>
        <v>2282.6999999999998</v>
      </c>
      <c r="H51" s="479">
        <f t="shared" si="30"/>
        <v>2608.8000000000002</v>
      </c>
      <c r="I51" s="479">
        <f t="shared" si="31"/>
        <v>2934.9</v>
      </c>
      <c r="J51" s="477">
        <v>3261</v>
      </c>
      <c r="K51" s="479">
        <f t="shared" si="32"/>
        <v>3587.1000000000004</v>
      </c>
      <c r="L51" s="479">
        <f t="shared" si="33"/>
        <v>3913.2</v>
      </c>
      <c r="M51" s="479">
        <f t="shared" si="34"/>
        <v>4239.3</v>
      </c>
      <c r="N51" s="479">
        <f t="shared" si="35"/>
        <v>4565.3999999999996</v>
      </c>
      <c r="O51" s="479">
        <f t="shared" si="36"/>
        <v>4891.5</v>
      </c>
      <c r="P51" s="479">
        <f t="shared" si="37"/>
        <v>5217.6000000000004</v>
      </c>
      <c r="Q51" s="479">
        <f t="shared" si="38"/>
        <v>5543.7</v>
      </c>
      <c r="R51" s="479">
        <f t="shared" si="39"/>
        <v>5869.8</v>
      </c>
      <c r="S51" s="479">
        <f t="shared" si="40"/>
        <v>6195.9</v>
      </c>
      <c r="T51" s="479">
        <f t="shared" si="41"/>
        <v>6522</v>
      </c>
      <c r="U51" s="479">
        <f t="shared" si="42"/>
        <v>6848.1</v>
      </c>
      <c r="V51" s="479">
        <f t="shared" si="43"/>
        <v>7174.2000000000007</v>
      </c>
      <c r="W51" s="479">
        <f t="shared" si="44"/>
        <v>7500.2999999999993</v>
      </c>
      <c r="X51" s="479">
        <f t="shared" si="45"/>
        <v>7826.4</v>
      </c>
      <c r="Y51" s="134">
        <f t="shared" si="46"/>
        <v>8152.5</v>
      </c>
      <c r="Z51" s="269" t="s">
        <v>536</v>
      </c>
      <c r="AA51" s="263" t="s">
        <v>537</v>
      </c>
    </row>
    <row r="52" spans="1:27" ht="16.5" thickBot="1" x14ac:dyDescent="0.3">
      <c r="A52" s="565"/>
      <c r="B52" s="480" t="s">
        <v>503</v>
      </c>
      <c r="C52" s="479">
        <f t="shared" si="25"/>
        <v>978.3</v>
      </c>
      <c r="D52" s="479">
        <f t="shared" si="26"/>
        <v>1304.4000000000001</v>
      </c>
      <c r="E52" s="479">
        <f t="shared" si="27"/>
        <v>1630.5</v>
      </c>
      <c r="F52" s="479">
        <f t="shared" si="28"/>
        <v>1956.6</v>
      </c>
      <c r="G52" s="479">
        <f t="shared" si="29"/>
        <v>2282.6999999999998</v>
      </c>
      <c r="H52" s="479">
        <f t="shared" si="30"/>
        <v>2608.8000000000002</v>
      </c>
      <c r="I52" s="479">
        <f t="shared" si="31"/>
        <v>2934.9</v>
      </c>
      <c r="J52" s="477">
        <v>3261</v>
      </c>
      <c r="K52" s="479">
        <f t="shared" si="32"/>
        <v>3587.1000000000004</v>
      </c>
      <c r="L52" s="479">
        <f t="shared" si="33"/>
        <v>3913.2</v>
      </c>
      <c r="M52" s="479">
        <f t="shared" si="34"/>
        <v>4239.3</v>
      </c>
      <c r="N52" s="479">
        <f t="shared" si="35"/>
        <v>4565.3999999999996</v>
      </c>
      <c r="O52" s="479">
        <f t="shared" si="36"/>
        <v>4891.5</v>
      </c>
      <c r="P52" s="479">
        <f t="shared" si="37"/>
        <v>5217.6000000000004</v>
      </c>
      <c r="Q52" s="479">
        <f t="shared" si="38"/>
        <v>5543.7</v>
      </c>
      <c r="R52" s="479">
        <f t="shared" si="39"/>
        <v>5869.8</v>
      </c>
      <c r="S52" s="479">
        <f t="shared" si="40"/>
        <v>6195.9</v>
      </c>
      <c r="T52" s="479">
        <f t="shared" si="41"/>
        <v>6522</v>
      </c>
      <c r="U52" s="479">
        <f t="shared" si="42"/>
        <v>6848.1</v>
      </c>
      <c r="V52" s="479">
        <f t="shared" si="43"/>
        <v>7174.2000000000007</v>
      </c>
      <c r="W52" s="479">
        <f t="shared" si="44"/>
        <v>7500.2999999999993</v>
      </c>
      <c r="X52" s="479">
        <f t="shared" si="45"/>
        <v>7826.4</v>
      </c>
      <c r="Y52" s="134">
        <f t="shared" si="46"/>
        <v>8152.5</v>
      </c>
      <c r="Z52" s="269" t="s">
        <v>538</v>
      </c>
      <c r="AA52" s="263" t="s">
        <v>539</v>
      </c>
    </row>
    <row r="53" spans="1:27" ht="16.5" thickBot="1" x14ac:dyDescent="0.3">
      <c r="A53" s="565"/>
      <c r="B53" s="480" t="s">
        <v>516</v>
      </c>
      <c r="C53" s="479">
        <f t="shared" si="25"/>
        <v>978.3</v>
      </c>
      <c r="D53" s="479">
        <f t="shared" si="26"/>
        <v>1304.4000000000001</v>
      </c>
      <c r="E53" s="479">
        <f t="shared" si="27"/>
        <v>1630.5</v>
      </c>
      <c r="F53" s="479">
        <f t="shared" si="28"/>
        <v>1956.6</v>
      </c>
      <c r="G53" s="479">
        <f t="shared" si="29"/>
        <v>2282.6999999999998</v>
      </c>
      <c r="H53" s="479">
        <f t="shared" si="30"/>
        <v>2608.8000000000002</v>
      </c>
      <c r="I53" s="479">
        <f t="shared" si="31"/>
        <v>2934.9</v>
      </c>
      <c r="J53" s="477">
        <v>3261</v>
      </c>
      <c r="K53" s="479">
        <f t="shared" si="32"/>
        <v>3587.1000000000004</v>
      </c>
      <c r="L53" s="479">
        <f t="shared" si="33"/>
        <v>3913.2</v>
      </c>
      <c r="M53" s="479">
        <f t="shared" si="34"/>
        <v>4239.3</v>
      </c>
      <c r="N53" s="479">
        <f t="shared" si="35"/>
        <v>4565.3999999999996</v>
      </c>
      <c r="O53" s="479">
        <f t="shared" si="36"/>
        <v>4891.5</v>
      </c>
      <c r="P53" s="479">
        <f t="shared" si="37"/>
        <v>5217.6000000000004</v>
      </c>
      <c r="Q53" s="479">
        <f t="shared" si="38"/>
        <v>5543.7</v>
      </c>
      <c r="R53" s="479">
        <f t="shared" si="39"/>
        <v>5869.8</v>
      </c>
      <c r="S53" s="479">
        <f t="shared" si="40"/>
        <v>6195.9</v>
      </c>
      <c r="T53" s="479">
        <f t="shared" si="41"/>
        <v>6522</v>
      </c>
      <c r="U53" s="479">
        <f t="shared" si="42"/>
        <v>6848.1</v>
      </c>
      <c r="V53" s="479">
        <f t="shared" si="43"/>
        <v>7174.2000000000007</v>
      </c>
      <c r="W53" s="479">
        <f t="shared" si="44"/>
        <v>7500.2999999999993</v>
      </c>
      <c r="X53" s="479">
        <f t="shared" si="45"/>
        <v>7826.4</v>
      </c>
      <c r="Y53" s="134">
        <f t="shared" si="46"/>
        <v>8152.5</v>
      </c>
      <c r="Z53" s="269" t="s">
        <v>540</v>
      </c>
      <c r="AA53" s="263" t="s">
        <v>364</v>
      </c>
    </row>
    <row r="54" spans="1:27" ht="16.5" thickBot="1" x14ac:dyDescent="0.3">
      <c r="A54" s="565"/>
      <c r="B54" s="480" t="s">
        <v>517</v>
      </c>
      <c r="C54" s="479">
        <f t="shared" si="25"/>
        <v>978.3</v>
      </c>
      <c r="D54" s="479">
        <f t="shared" si="26"/>
        <v>1304.4000000000001</v>
      </c>
      <c r="E54" s="479">
        <f t="shared" si="27"/>
        <v>1630.5</v>
      </c>
      <c r="F54" s="479">
        <f t="shared" si="28"/>
        <v>1956.6</v>
      </c>
      <c r="G54" s="479">
        <f t="shared" si="29"/>
        <v>2282.6999999999998</v>
      </c>
      <c r="H54" s="479">
        <f t="shared" si="30"/>
        <v>2608.8000000000002</v>
      </c>
      <c r="I54" s="479">
        <f t="shared" si="31"/>
        <v>2934.9</v>
      </c>
      <c r="J54" s="477">
        <v>3261</v>
      </c>
      <c r="K54" s="479">
        <f t="shared" si="32"/>
        <v>3587.1000000000004</v>
      </c>
      <c r="L54" s="479">
        <f t="shared" si="33"/>
        <v>3913.2</v>
      </c>
      <c r="M54" s="479">
        <f t="shared" si="34"/>
        <v>4239.3</v>
      </c>
      <c r="N54" s="479">
        <f t="shared" si="35"/>
        <v>4565.3999999999996</v>
      </c>
      <c r="O54" s="479">
        <f t="shared" si="36"/>
        <v>4891.5</v>
      </c>
      <c r="P54" s="479">
        <f t="shared" si="37"/>
        <v>5217.6000000000004</v>
      </c>
      <c r="Q54" s="479">
        <f t="shared" si="38"/>
        <v>5543.7</v>
      </c>
      <c r="R54" s="479">
        <f t="shared" si="39"/>
        <v>5869.8</v>
      </c>
      <c r="S54" s="479">
        <f t="shared" si="40"/>
        <v>6195.9</v>
      </c>
      <c r="T54" s="479">
        <f t="shared" si="41"/>
        <v>6522</v>
      </c>
      <c r="U54" s="479">
        <f t="shared" si="42"/>
        <v>6848.1</v>
      </c>
      <c r="V54" s="479">
        <f t="shared" si="43"/>
        <v>7174.2000000000007</v>
      </c>
      <c r="W54" s="479">
        <f t="shared" si="44"/>
        <v>7500.2999999999993</v>
      </c>
      <c r="X54" s="479">
        <f t="shared" si="45"/>
        <v>7826.4</v>
      </c>
      <c r="Y54" s="134">
        <f t="shared" si="46"/>
        <v>8152.5</v>
      </c>
      <c r="Z54" s="269" t="s">
        <v>541</v>
      </c>
      <c r="AA54" s="263" t="s">
        <v>542</v>
      </c>
    </row>
    <row r="55" spans="1:27" ht="16.5" thickBot="1" x14ac:dyDescent="0.3">
      <c r="A55" s="565"/>
      <c r="B55" s="480" t="s">
        <v>504</v>
      </c>
      <c r="C55" s="479">
        <f t="shared" si="25"/>
        <v>978.3</v>
      </c>
      <c r="D55" s="479">
        <f t="shared" si="26"/>
        <v>1304.4000000000001</v>
      </c>
      <c r="E55" s="479">
        <f t="shared" si="27"/>
        <v>1630.5</v>
      </c>
      <c r="F55" s="479">
        <f t="shared" si="28"/>
        <v>1956.6</v>
      </c>
      <c r="G55" s="479">
        <f t="shared" si="29"/>
        <v>2282.6999999999998</v>
      </c>
      <c r="H55" s="479">
        <f t="shared" si="30"/>
        <v>2608.8000000000002</v>
      </c>
      <c r="I55" s="479">
        <f t="shared" si="31"/>
        <v>2934.9</v>
      </c>
      <c r="J55" s="477">
        <v>3261</v>
      </c>
      <c r="K55" s="479">
        <f t="shared" si="32"/>
        <v>3587.1000000000004</v>
      </c>
      <c r="L55" s="479">
        <f t="shared" si="33"/>
        <v>3913.2</v>
      </c>
      <c r="M55" s="479">
        <f t="shared" si="34"/>
        <v>4239.3</v>
      </c>
      <c r="N55" s="479">
        <f t="shared" si="35"/>
        <v>4565.3999999999996</v>
      </c>
      <c r="O55" s="479">
        <f t="shared" si="36"/>
        <v>4891.5</v>
      </c>
      <c r="P55" s="479">
        <f t="shared" si="37"/>
        <v>5217.6000000000004</v>
      </c>
      <c r="Q55" s="479">
        <f t="shared" si="38"/>
        <v>5543.7</v>
      </c>
      <c r="R55" s="479">
        <f t="shared" si="39"/>
        <v>5869.8</v>
      </c>
      <c r="S55" s="479">
        <f t="shared" si="40"/>
        <v>6195.9</v>
      </c>
      <c r="T55" s="479">
        <f t="shared" si="41"/>
        <v>6522</v>
      </c>
      <c r="U55" s="479">
        <f t="shared" si="42"/>
        <v>6848.1</v>
      </c>
      <c r="V55" s="479">
        <f t="shared" si="43"/>
        <v>7174.2000000000007</v>
      </c>
      <c r="W55" s="479">
        <f t="shared" si="44"/>
        <v>7500.2999999999993</v>
      </c>
      <c r="X55" s="479">
        <f t="shared" si="45"/>
        <v>7826.4</v>
      </c>
      <c r="Y55" s="134">
        <f t="shared" si="46"/>
        <v>8152.5</v>
      </c>
      <c r="Z55" s="269" t="s">
        <v>543</v>
      </c>
      <c r="AA55" s="263" t="s">
        <v>544</v>
      </c>
    </row>
    <row r="56" spans="1:27" ht="16.5" thickBot="1" x14ac:dyDescent="0.3">
      <c r="A56" s="565"/>
      <c r="B56" s="480" t="s">
        <v>505</v>
      </c>
      <c r="C56" s="479">
        <f t="shared" si="25"/>
        <v>978.3</v>
      </c>
      <c r="D56" s="479">
        <f t="shared" si="26"/>
        <v>1304.4000000000001</v>
      </c>
      <c r="E56" s="479">
        <f t="shared" si="27"/>
        <v>1630.5</v>
      </c>
      <c r="F56" s="479">
        <f t="shared" si="28"/>
        <v>1956.6</v>
      </c>
      <c r="G56" s="479">
        <f t="shared" si="29"/>
        <v>2282.6999999999998</v>
      </c>
      <c r="H56" s="479">
        <f t="shared" si="30"/>
        <v>2608.8000000000002</v>
      </c>
      <c r="I56" s="479">
        <f t="shared" si="31"/>
        <v>2934.9</v>
      </c>
      <c r="J56" s="477">
        <v>3261</v>
      </c>
      <c r="K56" s="479">
        <f t="shared" si="32"/>
        <v>3587.1000000000004</v>
      </c>
      <c r="L56" s="479">
        <f t="shared" si="33"/>
        <v>3913.2</v>
      </c>
      <c r="M56" s="479">
        <f t="shared" si="34"/>
        <v>4239.3</v>
      </c>
      <c r="N56" s="479">
        <f t="shared" si="35"/>
        <v>4565.3999999999996</v>
      </c>
      <c r="O56" s="479">
        <f t="shared" si="36"/>
        <v>4891.5</v>
      </c>
      <c r="P56" s="479">
        <f t="shared" si="37"/>
        <v>5217.6000000000004</v>
      </c>
      <c r="Q56" s="479">
        <f t="shared" si="38"/>
        <v>5543.7</v>
      </c>
      <c r="R56" s="479">
        <f t="shared" si="39"/>
        <v>5869.8</v>
      </c>
      <c r="S56" s="479">
        <f t="shared" si="40"/>
        <v>6195.9</v>
      </c>
      <c r="T56" s="479">
        <f t="shared" si="41"/>
        <v>6522</v>
      </c>
      <c r="U56" s="479">
        <f t="shared" si="42"/>
        <v>6848.1</v>
      </c>
      <c r="V56" s="479">
        <f t="shared" si="43"/>
        <v>7174.2000000000007</v>
      </c>
      <c r="W56" s="479">
        <f t="shared" si="44"/>
        <v>7500.2999999999993</v>
      </c>
      <c r="X56" s="479">
        <f t="shared" si="45"/>
        <v>7826.4</v>
      </c>
      <c r="Y56" s="134">
        <f t="shared" si="46"/>
        <v>8152.5</v>
      </c>
      <c r="Z56" s="269" t="s">
        <v>545</v>
      </c>
      <c r="AA56" s="263" t="s">
        <v>546</v>
      </c>
    </row>
    <row r="57" spans="1:27" ht="16.5" thickBot="1" x14ac:dyDescent="0.3">
      <c r="A57" s="565"/>
      <c r="B57" s="480" t="s">
        <v>506</v>
      </c>
      <c r="C57" s="479">
        <f t="shared" si="25"/>
        <v>978.3</v>
      </c>
      <c r="D57" s="479">
        <f t="shared" si="26"/>
        <v>1304.4000000000001</v>
      </c>
      <c r="E57" s="479">
        <f t="shared" si="27"/>
        <v>1630.5</v>
      </c>
      <c r="F57" s="479">
        <f t="shared" si="28"/>
        <v>1956.6</v>
      </c>
      <c r="G57" s="479">
        <f t="shared" si="29"/>
        <v>2282.6999999999998</v>
      </c>
      <c r="H57" s="479">
        <f t="shared" si="30"/>
        <v>2608.8000000000002</v>
      </c>
      <c r="I57" s="479">
        <f t="shared" si="31"/>
        <v>2934.9</v>
      </c>
      <c r="J57" s="477">
        <v>3261</v>
      </c>
      <c r="K57" s="479">
        <f t="shared" si="32"/>
        <v>3587.1000000000004</v>
      </c>
      <c r="L57" s="479">
        <f t="shared" si="33"/>
        <v>3913.2</v>
      </c>
      <c r="M57" s="479">
        <f t="shared" si="34"/>
        <v>4239.3</v>
      </c>
      <c r="N57" s="479">
        <f t="shared" si="35"/>
        <v>4565.3999999999996</v>
      </c>
      <c r="O57" s="479">
        <f t="shared" si="36"/>
        <v>4891.5</v>
      </c>
      <c r="P57" s="479">
        <f t="shared" si="37"/>
        <v>5217.6000000000004</v>
      </c>
      <c r="Q57" s="479">
        <f t="shared" si="38"/>
        <v>5543.7</v>
      </c>
      <c r="R57" s="479">
        <f t="shared" si="39"/>
        <v>5869.8</v>
      </c>
      <c r="S57" s="479">
        <f t="shared" si="40"/>
        <v>6195.9</v>
      </c>
      <c r="T57" s="479">
        <f t="shared" si="41"/>
        <v>6522</v>
      </c>
      <c r="U57" s="479">
        <f t="shared" si="42"/>
        <v>6848.1</v>
      </c>
      <c r="V57" s="479">
        <f t="shared" si="43"/>
        <v>7174.2000000000007</v>
      </c>
      <c r="W57" s="479">
        <f t="shared" si="44"/>
        <v>7500.2999999999993</v>
      </c>
      <c r="X57" s="479">
        <f t="shared" si="45"/>
        <v>7826.4</v>
      </c>
      <c r="Y57" s="134">
        <f t="shared" si="46"/>
        <v>8152.5</v>
      </c>
      <c r="Z57" s="269" t="s">
        <v>547</v>
      </c>
      <c r="AA57" s="263" t="s">
        <v>548</v>
      </c>
    </row>
    <row r="58" spans="1:27" ht="16.5" thickBot="1" x14ac:dyDescent="0.3">
      <c r="A58" s="565"/>
      <c r="B58" s="480" t="s">
        <v>507</v>
      </c>
      <c r="C58" s="479">
        <f t="shared" si="25"/>
        <v>978.3</v>
      </c>
      <c r="D58" s="479">
        <f t="shared" si="26"/>
        <v>1304.4000000000001</v>
      </c>
      <c r="E58" s="479">
        <f t="shared" si="27"/>
        <v>1630.5</v>
      </c>
      <c r="F58" s="479">
        <f t="shared" si="28"/>
        <v>1956.6</v>
      </c>
      <c r="G58" s="479">
        <f t="shared" si="29"/>
        <v>2282.6999999999998</v>
      </c>
      <c r="H58" s="479">
        <f t="shared" si="30"/>
        <v>2608.8000000000002</v>
      </c>
      <c r="I58" s="479">
        <f t="shared" si="31"/>
        <v>2934.9</v>
      </c>
      <c r="J58" s="477">
        <v>3261</v>
      </c>
      <c r="K58" s="479">
        <f t="shared" si="32"/>
        <v>3587.1000000000004</v>
      </c>
      <c r="L58" s="479">
        <f t="shared" si="33"/>
        <v>3913.2</v>
      </c>
      <c r="M58" s="479">
        <f t="shared" si="34"/>
        <v>4239.3</v>
      </c>
      <c r="N58" s="479">
        <f t="shared" si="35"/>
        <v>4565.3999999999996</v>
      </c>
      <c r="O58" s="479">
        <f t="shared" si="36"/>
        <v>4891.5</v>
      </c>
      <c r="P58" s="479">
        <f t="shared" si="37"/>
        <v>5217.6000000000004</v>
      </c>
      <c r="Q58" s="479">
        <f t="shared" si="38"/>
        <v>5543.7</v>
      </c>
      <c r="R58" s="479">
        <f t="shared" si="39"/>
        <v>5869.8</v>
      </c>
      <c r="S58" s="479">
        <f t="shared" si="40"/>
        <v>6195.9</v>
      </c>
      <c r="T58" s="479">
        <f t="shared" si="41"/>
        <v>6522</v>
      </c>
      <c r="U58" s="479">
        <f t="shared" si="42"/>
        <v>6848.1</v>
      </c>
      <c r="V58" s="479">
        <f t="shared" si="43"/>
        <v>7174.2000000000007</v>
      </c>
      <c r="W58" s="479">
        <f t="shared" si="44"/>
        <v>7500.2999999999993</v>
      </c>
      <c r="X58" s="479">
        <f t="shared" si="45"/>
        <v>7826.4</v>
      </c>
      <c r="Y58" s="134">
        <f t="shared" si="46"/>
        <v>8152.5</v>
      </c>
      <c r="Z58" s="269" t="s">
        <v>549</v>
      </c>
      <c r="AA58" s="263" t="s">
        <v>550</v>
      </c>
    </row>
    <row r="59" spans="1:27" ht="16.5" thickBot="1" x14ac:dyDescent="0.3">
      <c r="A59" s="565"/>
      <c r="B59" s="480" t="s">
        <v>508</v>
      </c>
      <c r="C59" s="479">
        <f t="shared" si="25"/>
        <v>978.3</v>
      </c>
      <c r="D59" s="479">
        <f t="shared" si="26"/>
        <v>1304.4000000000001</v>
      </c>
      <c r="E59" s="479">
        <f t="shared" si="27"/>
        <v>1630.5</v>
      </c>
      <c r="F59" s="479">
        <f t="shared" si="28"/>
        <v>1956.6</v>
      </c>
      <c r="G59" s="479">
        <f t="shared" si="29"/>
        <v>2282.6999999999998</v>
      </c>
      <c r="H59" s="479">
        <f t="shared" si="30"/>
        <v>2608.8000000000002</v>
      </c>
      <c r="I59" s="479">
        <f t="shared" si="31"/>
        <v>2934.9</v>
      </c>
      <c r="J59" s="477">
        <v>3261</v>
      </c>
      <c r="K59" s="479">
        <f t="shared" si="32"/>
        <v>3587.1000000000004</v>
      </c>
      <c r="L59" s="479">
        <f t="shared" si="33"/>
        <v>3913.2</v>
      </c>
      <c r="M59" s="479">
        <f t="shared" si="34"/>
        <v>4239.3</v>
      </c>
      <c r="N59" s="479">
        <f t="shared" si="35"/>
        <v>4565.3999999999996</v>
      </c>
      <c r="O59" s="479">
        <f t="shared" si="36"/>
        <v>4891.5</v>
      </c>
      <c r="P59" s="479">
        <f t="shared" si="37"/>
        <v>5217.6000000000004</v>
      </c>
      <c r="Q59" s="479">
        <f t="shared" si="38"/>
        <v>5543.7</v>
      </c>
      <c r="R59" s="479">
        <f t="shared" si="39"/>
        <v>5869.8</v>
      </c>
      <c r="S59" s="479">
        <f t="shared" si="40"/>
        <v>6195.9</v>
      </c>
      <c r="T59" s="479">
        <f t="shared" si="41"/>
        <v>6522</v>
      </c>
      <c r="U59" s="479">
        <f t="shared" si="42"/>
        <v>6848.1</v>
      </c>
      <c r="V59" s="479">
        <f t="shared" si="43"/>
        <v>7174.2000000000007</v>
      </c>
      <c r="W59" s="479">
        <f t="shared" si="44"/>
        <v>7500.2999999999993</v>
      </c>
      <c r="X59" s="479">
        <f t="shared" si="45"/>
        <v>7826.4</v>
      </c>
      <c r="Y59" s="134">
        <f t="shared" si="46"/>
        <v>8152.5</v>
      </c>
      <c r="Z59" s="269" t="s">
        <v>551</v>
      </c>
      <c r="AA59" s="263" t="s">
        <v>552</v>
      </c>
    </row>
    <row r="60" spans="1:27" ht="16.5" thickBot="1" x14ac:dyDescent="0.3">
      <c r="A60" s="565"/>
      <c r="B60" s="480" t="s">
        <v>509</v>
      </c>
      <c r="C60" s="479">
        <f t="shared" si="25"/>
        <v>978.3</v>
      </c>
      <c r="D60" s="479">
        <f t="shared" si="26"/>
        <v>1304.4000000000001</v>
      </c>
      <c r="E60" s="479">
        <f t="shared" si="27"/>
        <v>1630.5</v>
      </c>
      <c r="F60" s="479">
        <f t="shared" si="28"/>
        <v>1956.6</v>
      </c>
      <c r="G60" s="479">
        <f t="shared" si="29"/>
        <v>2282.6999999999998</v>
      </c>
      <c r="H60" s="479">
        <f t="shared" si="30"/>
        <v>2608.8000000000002</v>
      </c>
      <c r="I60" s="479">
        <f t="shared" si="31"/>
        <v>2934.9</v>
      </c>
      <c r="J60" s="477">
        <v>3261</v>
      </c>
      <c r="K60" s="479">
        <f t="shared" si="32"/>
        <v>3587.1000000000004</v>
      </c>
      <c r="L60" s="479">
        <f t="shared" si="33"/>
        <v>3913.2</v>
      </c>
      <c r="M60" s="479">
        <f t="shared" si="34"/>
        <v>4239.3</v>
      </c>
      <c r="N60" s="479">
        <f t="shared" si="35"/>
        <v>4565.3999999999996</v>
      </c>
      <c r="O60" s="479">
        <f t="shared" si="36"/>
        <v>4891.5</v>
      </c>
      <c r="P60" s="479">
        <f t="shared" si="37"/>
        <v>5217.6000000000004</v>
      </c>
      <c r="Q60" s="479">
        <f t="shared" si="38"/>
        <v>5543.7</v>
      </c>
      <c r="R60" s="479">
        <f t="shared" si="39"/>
        <v>5869.8</v>
      </c>
      <c r="S60" s="479">
        <f t="shared" si="40"/>
        <v>6195.9</v>
      </c>
      <c r="T60" s="479">
        <f t="shared" si="41"/>
        <v>6522</v>
      </c>
      <c r="U60" s="479">
        <f t="shared" si="42"/>
        <v>6848.1</v>
      </c>
      <c r="V60" s="479">
        <f t="shared" si="43"/>
        <v>7174.2000000000007</v>
      </c>
      <c r="W60" s="479">
        <f t="shared" si="44"/>
        <v>7500.2999999999993</v>
      </c>
      <c r="X60" s="479">
        <f t="shared" si="45"/>
        <v>7826.4</v>
      </c>
      <c r="Y60" s="134">
        <f t="shared" si="46"/>
        <v>8152.5</v>
      </c>
      <c r="Z60" s="269" t="s">
        <v>553</v>
      </c>
      <c r="AA60" s="263" t="s">
        <v>554</v>
      </c>
    </row>
    <row r="61" spans="1:27" ht="16.5" thickBot="1" x14ac:dyDescent="0.3">
      <c r="A61" s="565"/>
      <c r="B61" s="480" t="s">
        <v>518</v>
      </c>
      <c r="C61" s="479">
        <f t="shared" si="25"/>
        <v>978.3</v>
      </c>
      <c r="D61" s="479">
        <f t="shared" si="26"/>
        <v>1304.4000000000001</v>
      </c>
      <c r="E61" s="479">
        <f t="shared" si="27"/>
        <v>1630.5</v>
      </c>
      <c r="F61" s="479">
        <f t="shared" si="28"/>
        <v>1956.6</v>
      </c>
      <c r="G61" s="479">
        <f t="shared" si="29"/>
        <v>2282.6999999999998</v>
      </c>
      <c r="H61" s="479">
        <f t="shared" si="30"/>
        <v>2608.8000000000002</v>
      </c>
      <c r="I61" s="479">
        <f t="shared" si="31"/>
        <v>2934.9</v>
      </c>
      <c r="J61" s="477">
        <v>3261</v>
      </c>
      <c r="K61" s="479">
        <f t="shared" si="32"/>
        <v>3587.1000000000004</v>
      </c>
      <c r="L61" s="479">
        <f t="shared" si="33"/>
        <v>3913.2</v>
      </c>
      <c r="M61" s="479">
        <f t="shared" si="34"/>
        <v>4239.3</v>
      </c>
      <c r="N61" s="479">
        <f t="shared" si="35"/>
        <v>4565.3999999999996</v>
      </c>
      <c r="O61" s="479">
        <f t="shared" si="36"/>
        <v>4891.5</v>
      </c>
      <c r="P61" s="479">
        <f t="shared" si="37"/>
        <v>5217.6000000000004</v>
      </c>
      <c r="Q61" s="479">
        <f t="shared" si="38"/>
        <v>5543.7</v>
      </c>
      <c r="R61" s="479">
        <f t="shared" si="39"/>
        <v>5869.8</v>
      </c>
      <c r="S61" s="479">
        <f t="shared" si="40"/>
        <v>6195.9</v>
      </c>
      <c r="T61" s="479">
        <f t="shared" si="41"/>
        <v>6522</v>
      </c>
      <c r="U61" s="479">
        <f t="shared" si="42"/>
        <v>6848.1</v>
      </c>
      <c r="V61" s="479">
        <f t="shared" si="43"/>
        <v>7174.2000000000007</v>
      </c>
      <c r="W61" s="479">
        <f t="shared" si="44"/>
        <v>7500.2999999999993</v>
      </c>
      <c r="X61" s="479">
        <f t="shared" si="45"/>
        <v>7826.4</v>
      </c>
      <c r="Y61" s="134">
        <f t="shared" si="46"/>
        <v>8152.5</v>
      </c>
      <c r="Z61" s="269" t="s">
        <v>555</v>
      </c>
      <c r="AA61" s="263" t="s">
        <v>556</v>
      </c>
    </row>
    <row r="62" spans="1:27" ht="16.5" thickBot="1" x14ac:dyDescent="0.3">
      <c r="A62" s="565"/>
      <c r="B62" s="480" t="s">
        <v>519</v>
      </c>
      <c r="C62" s="479">
        <f t="shared" si="25"/>
        <v>978.3</v>
      </c>
      <c r="D62" s="479">
        <f t="shared" si="26"/>
        <v>1304.4000000000001</v>
      </c>
      <c r="E62" s="479">
        <f t="shared" si="27"/>
        <v>1630.5</v>
      </c>
      <c r="F62" s="479">
        <f t="shared" si="28"/>
        <v>1956.6</v>
      </c>
      <c r="G62" s="479">
        <f t="shared" si="29"/>
        <v>2282.6999999999998</v>
      </c>
      <c r="H62" s="479">
        <f t="shared" si="30"/>
        <v>2608.8000000000002</v>
      </c>
      <c r="I62" s="479">
        <f t="shared" si="31"/>
        <v>2934.9</v>
      </c>
      <c r="J62" s="477">
        <v>3261</v>
      </c>
      <c r="K62" s="479">
        <f t="shared" si="32"/>
        <v>3587.1000000000004</v>
      </c>
      <c r="L62" s="479">
        <f t="shared" si="33"/>
        <v>3913.2</v>
      </c>
      <c r="M62" s="479">
        <f t="shared" si="34"/>
        <v>4239.3</v>
      </c>
      <c r="N62" s="479">
        <f t="shared" si="35"/>
        <v>4565.3999999999996</v>
      </c>
      <c r="O62" s="479">
        <f t="shared" si="36"/>
        <v>4891.5</v>
      </c>
      <c r="P62" s="479">
        <f t="shared" si="37"/>
        <v>5217.6000000000004</v>
      </c>
      <c r="Q62" s="479">
        <f t="shared" si="38"/>
        <v>5543.7</v>
      </c>
      <c r="R62" s="479">
        <f t="shared" si="39"/>
        <v>5869.8</v>
      </c>
      <c r="S62" s="479">
        <f t="shared" si="40"/>
        <v>6195.9</v>
      </c>
      <c r="T62" s="479">
        <f t="shared" si="41"/>
        <v>6522</v>
      </c>
      <c r="U62" s="479">
        <f t="shared" si="42"/>
        <v>6848.1</v>
      </c>
      <c r="V62" s="479">
        <f t="shared" si="43"/>
        <v>7174.2000000000007</v>
      </c>
      <c r="W62" s="479">
        <f t="shared" si="44"/>
        <v>7500.2999999999993</v>
      </c>
      <c r="X62" s="479">
        <f t="shared" si="45"/>
        <v>7826.4</v>
      </c>
      <c r="Y62" s="134">
        <f t="shared" si="46"/>
        <v>8152.5</v>
      </c>
      <c r="Z62" s="269" t="s">
        <v>557</v>
      </c>
      <c r="AA62" s="263" t="s">
        <v>558</v>
      </c>
    </row>
    <row r="63" spans="1:27" ht="16.5" thickBot="1" x14ac:dyDescent="0.3">
      <c r="A63" s="565"/>
      <c r="B63" s="480" t="s">
        <v>520</v>
      </c>
      <c r="C63" s="479">
        <f t="shared" si="25"/>
        <v>978.3</v>
      </c>
      <c r="D63" s="479">
        <f t="shared" si="26"/>
        <v>1304.4000000000001</v>
      </c>
      <c r="E63" s="479">
        <f t="shared" si="27"/>
        <v>1630.5</v>
      </c>
      <c r="F63" s="479">
        <f t="shared" si="28"/>
        <v>1956.6</v>
      </c>
      <c r="G63" s="479">
        <f t="shared" si="29"/>
        <v>2282.6999999999998</v>
      </c>
      <c r="H63" s="479">
        <f t="shared" si="30"/>
        <v>2608.8000000000002</v>
      </c>
      <c r="I63" s="479">
        <f t="shared" si="31"/>
        <v>2934.9</v>
      </c>
      <c r="J63" s="477">
        <v>3261</v>
      </c>
      <c r="K63" s="479">
        <f t="shared" si="32"/>
        <v>3587.1000000000004</v>
      </c>
      <c r="L63" s="479">
        <f t="shared" si="33"/>
        <v>3913.2</v>
      </c>
      <c r="M63" s="479">
        <f t="shared" si="34"/>
        <v>4239.3</v>
      </c>
      <c r="N63" s="479">
        <f t="shared" si="35"/>
        <v>4565.3999999999996</v>
      </c>
      <c r="O63" s="479">
        <f t="shared" si="36"/>
        <v>4891.5</v>
      </c>
      <c r="P63" s="479">
        <f t="shared" si="37"/>
        <v>5217.6000000000004</v>
      </c>
      <c r="Q63" s="479">
        <f t="shared" si="38"/>
        <v>5543.7</v>
      </c>
      <c r="R63" s="479">
        <f t="shared" si="39"/>
        <v>5869.8</v>
      </c>
      <c r="S63" s="479">
        <f t="shared" si="40"/>
        <v>6195.9</v>
      </c>
      <c r="T63" s="479">
        <f t="shared" si="41"/>
        <v>6522</v>
      </c>
      <c r="U63" s="479">
        <f t="shared" si="42"/>
        <v>6848.1</v>
      </c>
      <c r="V63" s="479">
        <f t="shared" si="43"/>
        <v>7174.2000000000007</v>
      </c>
      <c r="W63" s="479">
        <f t="shared" si="44"/>
        <v>7500.2999999999993</v>
      </c>
      <c r="X63" s="479">
        <f t="shared" si="45"/>
        <v>7826.4</v>
      </c>
      <c r="Y63" s="134">
        <f t="shared" si="46"/>
        <v>8152.5</v>
      </c>
      <c r="Z63" s="269" t="s">
        <v>559</v>
      </c>
      <c r="AA63" s="263" t="s">
        <v>560</v>
      </c>
    </row>
    <row r="64" spans="1:27" ht="16.5" thickBot="1" x14ac:dyDescent="0.3">
      <c r="A64" s="565"/>
      <c r="B64" s="480" t="s">
        <v>521</v>
      </c>
      <c r="C64" s="479">
        <f t="shared" si="25"/>
        <v>978.3</v>
      </c>
      <c r="D64" s="479">
        <f t="shared" si="26"/>
        <v>1304.4000000000001</v>
      </c>
      <c r="E64" s="479">
        <f t="shared" si="27"/>
        <v>1630.5</v>
      </c>
      <c r="F64" s="479">
        <f t="shared" si="28"/>
        <v>1956.6</v>
      </c>
      <c r="G64" s="479">
        <f t="shared" si="29"/>
        <v>2282.6999999999998</v>
      </c>
      <c r="H64" s="479">
        <f t="shared" si="30"/>
        <v>2608.8000000000002</v>
      </c>
      <c r="I64" s="479">
        <f t="shared" si="31"/>
        <v>2934.9</v>
      </c>
      <c r="J64" s="477">
        <v>3261</v>
      </c>
      <c r="K64" s="479">
        <f t="shared" si="32"/>
        <v>3587.1000000000004</v>
      </c>
      <c r="L64" s="479">
        <f t="shared" si="33"/>
        <v>3913.2</v>
      </c>
      <c r="M64" s="479">
        <f t="shared" si="34"/>
        <v>4239.3</v>
      </c>
      <c r="N64" s="479">
        <f t="shared" si="35"/>
        <v>4565.3999999999996</v>
      </c>
      <c r="O64" s="479">
        <f t="shared" si="36"/>
        <v>4891.5</v>
      </c>
      <c r="P64" s="479">
        <f t="shared" si="37"/>
        <v>5217.6000000000004</v>
      </c>
      <c r="Q64" s="479">
        <f t="shared" si="38"/>
        <v>5543.7</v>
      </c>
      <c r="R64" s="479">
        <f t="shared" si="39"/>
        <v>5869.8</v>
      </c>
      <c r="S64" s="479">
        <f t="shared" si="40"/>
        <v>6195.9</v>
      </c>
      <c r="T64" s="479">
        <f t="shared" si="41"/>
        <v>6522</v>
      </c>
      <c r="U64" s="479">
        <f t="shared" si="42"/>
        <v>6848.1</v>
      </c>
      <c r="V64" s="479">
        <f t="shared" si="43"/>
        <v>7174.2000000000007</v>
      </c>
      <c r="W64" s="479">
        <f t="shared" si="44"/>
        <v>7500.2999999999993</v>
      </c>
      <c r="X64" s="479">
        <f t="shared" si="45"/>
        <v>7826.4</v>
      </c>
      <c r="Y64" s="134">
        <f t="shared" si="46"/>
        <v>8152.5</v>
      </c>
      <c r="Z64" s="269" t="s">
        <v>561</v>
      </c>
      <c r="AA64" s="263" t="s">
        <v>562</v>
      </c>
    </row>
    <row r="65" spans="1:27" ht="16.5" thickBot="1" x14ac:dyDescent="0.3">
      <c r="A65" s="565"/>
      <c r="B65" s="480" t="s">
        <v>510</v>
      </c>
      <c r="C65" s="479">
        <f t="shared" si="25"/>
        <v>978.3</v>
      </c>
      <c r="D65" s="479">
        <f t="shared" si="26"/>
        <v>1304.4000000000001</v>
      </c>
      <c r="E65" s="479">
        <f t="shared" si="27"/>
        <v>1630.5</v>
      </c>
      <c r="F65" s="479">
        <f t="shared" si="28"/>
        <v>1956.6</v>
      </c>
      <c r="G65" s="479">
        <f t="shared" si="29"/>
        <v>2282.6999999999998</v>
      </c>
      <c r="H65" s="479">
        <f t="shared" si="30"/>
        <v>2608.8000000000002</v>
      </c>
      <c r="I65" s="479">
        <f t="shared" si="31"/>
        <v>2934.9</v>
      </c>
      <c r="J65" s="477">
        <v>3261</v>
      </c>
      <c r="K65" s="479">
        <f t="shared" si="32"/>
        <v>3587.1000000000004</v>
      </c>
      <c r="L65" s="479">
        <f t="shared" si="33"/>
        <v>3913.2</v>
      </c>
      <c r="M65" s="479">
        <f t="shared" si="34"/>
        <v>4239.3</v>
      </c>
      <c r="N65" s="479">
        <f t="shared" si="35"/>
        <v>4565.3999999999996</v>
      </c>
      <c r="O65" s="479">
        <f t="shared" si="36"/>
        <v>4891.5</v>
      </c>
      <c r="P65" s="479">
        <f t="shared" si="37"/>
        <v>5217.6000000000004</v>
      </c>
      <c r="Q65" s="479">
        <f t="shared" si="38"/>
        <v>5543.7</v>
      </c>
      <c r="R65" s="479">
        <f t="shared" si="39"/>
        <v>5869.8</v>
      </c>
      <c r="S65" s="479">
        <f t="shared" si="40"/>
        <v>6195.9</v>
      </c>
      <c r="T65" s="479">
        <f t="shared" si="41"/>
        <v>6522</v>
      </c>
      <c r="U65" s="479">
        <f t="shared" si="42"/>
        <v>6848.1</v>
      </c>
      <c r="V65" s="479">
        <f t="shared" si="43"/>
        <v>7174.2000000000007</v>
      </c>
      <c r="W65" s="479">
        <f t="shared" si="44"/>
        <v>7500.2999999999993</v>
      </c>
      <c r="X65" s="479">
        <f t="shared" si="45"/>
        <v>7826.4</v>
      </c>
      <c r="Y65" s="134">
        <f t="shared" si="46"/>
        <v>8152.5</v>
      </c>
      <c r="Z65" s="269" t="s">
        <v>563</v>
      </c>
      <c r="AA65" s="263" t="s">
        <v>564</v>
      </c>
    </row>
    <row r="66" spans="1:27" ht="16.5" thickBot="1" x14ac:dyDescent="0.3">
      <c r="A66" s="565"/>
      <c r="B66" s="480" t="s">
        <v>511</v>
      </c>
      <c r="C66" s="479">
        <f t="shared" si="25"/>
        <v>978.3</v>
      </c>
      <c r="D66" s="479">
        <f t="shared" si="26"/>
        <v>1304.4000000000001</v>
      </c>
      <c r="E66" s="479">
        <f t="shared" si="27"/>
        <v>1630.5</v>
      </c>
      <c r="F66" s="479">
        <f t="shared" si="28"/>
        <v>1956.6</v>
      </c>
      <c r="G66" s="479">
        <f t="shared" si="29"/>
        <v>2282.6999999999998</v>
      </c>
      <c r="H66" s="479">
        <f t="shared" si="30"/>
        <v>2608.8000000000002</v>
      </c>
      <c r="I66" s="479">
        <f t="shared" si="31"/>
        <v>2934.9</v>
      </c>
      <c r="J66" s="477">
        <v>3261</v>
      </c>
      <c r="K66" s="479">
        <f t="shared" si="32"/>
        <v>3587.1000000000004</v>
      </c>
      <c r="L66" s="479">
        <f t="shared" si="33"/>
        <v>3913.2</v>
      </c>
      <c r="M66" s="479">
        <f t="shared" si="34"/>
        <v>4239.3</v>
      </c>
      <c r="N66" s="479">
        <f t="shared" si="35"/>
        <v>4565.3999999999996</v>
      </c>
      <c r="O66" s="479">
        <f t="shared" si="36"/>
        <v>4891.5</v>
      </c>
      <c r="P66" s="479">
        <f t="shared" si="37"/>
        <v>5217.6000000000004</v>
      </c>
      <c r="Q66" s="479">
        <f t="shared" si="38"/>
        <v>5543.7</v>
      </c>
      <c r="R66" s="479">
        <f t="shared" si="39"/>
        <v>5869.8</v>
      </c>
      <c r="S66" s="479">
        <f t="shared" si="40"/>
        <v>6195.9</v>
      </c>
      <c r="T66" s="479">
        <f t="shared" si="41"/>
        <v>6522</v>
      </c>
      <c r="U66" s="479">
        <f t="shared" si="42"/>
        <v>6848.1</v>
      </c>
      <c r="V66" s="479">
        <f t="shared" si="43"/>
        <v>7174.2000000000007</v>
      </c>
      <c r="W66" s="479">
        <f t="shared" si="44"/>
        <v>7500.2999999999993</v>
      </c>
      <c r="X66" s="479">
        <f t="shared" si="45"/>
        <v>7826.4</v>
      </c>
      <c r="Y66" s="134">
        <f t="shared" si="46"/>
        <v>8152.5</v>
      </c>
      <c r="Z66" s="269" t="s">
        <v>565</v>
      </c>
      <c r="AA66" s="263" t="s">
        <v>566</v>
      </c>
    </row>
    <row r="67" spans="1:27" ht="16.5" thickBot="1" x14ac:dyDescent="0.3">
      <c r="A67" s="645"/>
      <c r="B67" s="645"/>
      <c r="C67" s="645"/>
      <c r="D67" s="645"/>
      <c r="E67" s="645"/>
      <c r="F67" s="645"/>
      <c r="G67" s="645"/>
      <c r="H67" s="645"/>
      <c r="I67" s="645"/>
      <c r="J67" s="645"/>
      <c r="K67" s="645"/>
      <c r="L67" s="645"/>
      <c r="M67" s="645"/>
      <c r="N67" s="645"/>
      <c r="O67" s="645"/>
      <c r="P67" s="645"/>
      <c r="Q67" s="645"/>
      <c r="R67" s="645"/>
      <c r="S67" s="645"/>
      <c r="T67" s="645"/>
      <c r="U67" s="645"/>
      <c r="V67" s="645"/>
      <c r="W67" s="645"/>
      <c r="X67" s="645"/>
      <c r="Y67" s="645"/>
      <c r="Z67" s="645"/>
      <c r="AA67" s="646"/>
    </row>
    <row r="68" spans="1:27" ht="15.75" x14ac:dyDescent="0.25">
      <c r="A68" s="639">
        <v>4</v>
      </c>
      <c r="B68" s="218" t="s">
        <v>155</v>
      </c>
      <c r="C68" s="477">
        <f t="shared" si="0"/>
        <v>1028.3999999999999</v>
      </c>
      <c r="D68" s="477">
        <f t="shared" si="1"/>
        <v>1371.2</v>
      </c>
      <c r="E68" s="477">
        <f t="shared" si="2"/>
        <v>1714</v>
      </c>
      <c r="F68" s="477">
        <f t="shared" si="3"/>
        <v>2056.7999999999997</v>
      </c>
      <c r="G68" s="477">
        <f t="shared" si="4"/>
        <v>2399.6</v>
      </c>
      <c r="H68" s="477">
        <f t="shared" si="18"/>
        <v>2742.4</v>
      </c>
      <c r="I68" s="477">
        <f t="shared" si="5"/>
        <v>3085.2000000000003</v>
      </c>
      <c r="J68" s="504">
        <v>3428</v>
      </c>
      <c r="K68" s="477">
        <f t="shared" si="6"/>
        <v>3770.8</v>
      </c>
      <c r="L68" s="477">
        <f t="shared" si="7"/>
        <v>4113.5999999999995</v>
      </c>
      <c r="M68" s="477">
        <f t="shared" si="8"/>
        <v>4456.4000000000005</v>
      </c>
      <c r="N68" s="477">
        <f t="shared" si="9"/>
        <v>4799.2</v>
      </c>
      <c r="O68" s="477">
        <f t="shared" si="10"/>
        <v>5142</v>
      </c>
      <c r="P68" s="477">
        <f t="shared" ref="P68:P77" si="47">J68*1.6</f>
        <v>5484.8</v>
      </c>
      <c r="Q68" s="477">
        <f t="shared" ref="Q68:Q77" si="48">J68*1.7</f>
        <v>5827.5999999999995</v>
      </c>
      <c r="R68" s="477">
        <f t="shared" ref="R68:R77" si="49">J68*1.8</f>
        <v>6170.4000000000005</v>
      </c>
      <c r="S68" s="477">
        <f t="shared" si="11"/>
        <v>6513.2</v>
      </c>
      <c r="T68" s="477">
        <f t="shared" si="12"/>
        <v>6856</v>
      </c>
      <c r="U68" s="477">
        <f t="shared" si="13"/>
        <v>7198.8</v>
      </c>
      <c r="V68" s="477">
        <f t="shared" si="14"/>
        <v>7541.6</v>
      </c>
      <c r="W68" s="477">
        <f t="shared" si="15"/>
        <v>7884.4</v>
      </c>
      <c r="X68" s="477">
        <f t="shared" si="16"/>
        <v>8227.1999999999989</v>
      </c>
      <c r="Y68" s="478">
        <f t="shared" si="17"/>
        <v>8570</v>
      </c>
      <c r="Z68" s="268" t="s">
        <v>352</v>
      </c>
      <c r="AA68" s="262" t="s">
        <v>353</v>
      </c>
    </row>
    <row r="69" spans="1:27" ht="15.75" x14ac:dyDescent="0.25">
      <c r="A69" s="640"/>
      <c r="B69" s="484" t="s">
        <v>309</v>
      </c>
      <c r="C69" s="228">
        <f t="shared" si="0"/>
        <v>1028.3999999999999</v>
      </c>
      <c r="D69" s="228">
        <f t="shared" si="1"/>
        <v>1371.2</v>
      </c>
      <c r="E69" s="228">
        <f t="shared" si="2"/>
        <v>1714</v>
      </c>
      <c r="F69" s="228">
        <f t="shared" si="3"/>
        <v>2056.7999999999997</v>
      </c>
      <c r="G69" s="228">
        <f t="shared" si="4"/>
        <v>2399.6</v>
      </c>
      <c r="H69" s="228">
        <f t="shared" si="18"/>
        <v>2742.4</v>
      </c>
      <c r="I69" s="228">
        <f t="shared" si="5"/>
        <v>3085.2000000000003</v>
      </c>
      <c r="J69" s="500">
        <v>3428</v>
      </c>
      <c r="K69" s="228">
        <f t="shared" si="6"/>
        <v>3770.8</v>
      </c>
      <c r="L69" s="228">
        <f t="shared" si="7"/>
        <v>4113.5999999999995</v>
      </c>
      <c r="M69" s="228">
        <f t="shared" si="8"/>
        <v>4456.4000000000005</v>
      </c>
      <c r="N69" s="228">
        <f t="shared" si="9"/>
        <v>4799.2</v>
      </c>
      <c r="O69" s="228">
        <f t="shared" si="10"/>
        <v>5142</v>
      </c>
      <c r="P69" s="228">
        <f t="shared" si="47"/>
        <v>5484.8</v>
      </c>
      <c r="Q69" s="228">
        <f t="shared" si="48"/>
        <v>5827.5999999999995</v>
      </c>
      <c r="R69" s="228">
        <f t="shared" si="49"/>
        <v>6170.4000000000005</v>
      </c>
      <c r="S69" s="228">
        <f t="shared" si="11"/>
        <v>6513.2</v>
      </c>
      <c r="T69" s="228">
        <f t="shared" si="12"/>
        <v>6856</v>
      </c>
      <c r="U69" s="228">
        <f t="shared" si="13"/>
        <v>7198.8</v>
      </c>
      <c r="V69" s="228">
        <f t="shared" si="14"/>
        <v>7541.6</v>
      </c>
      <c r="W69" s="228">
        <f t="shared" si="15"/>
        <v>7884.4</v>
      </c>
      <c r="X69" s="228">
        <f t="shared" si="16"/>
        <v>8227.1999999999989</v>
      </c>
      <c r="Y69" s="114">
        <f t="shared" si="17"/>
        <v>8570</v>
      </c>
      <c r="Z69" s="268" t="s">
        <v>355</v>
      </c>
      <c r="AA69" s="262" t="s">
        <v>356</v>
      </c>
    </row>
    <row r="70" spans="1:27" ht="15.75" x14ac:dyDescent="0.25">
      <c r="A70" s="640"/>
      <c r="B70" s="484" t="s">
        <v>310</v>
      </c>
      <c r="C70" s="228">
        <f t="shared" si="0"/>
        <v>1028.3999999999999</v>
      </c>
      <c r="D70" s="228">
        <f t="shared" si="1"/>
        <v>1371.2</v>
      </c>
      <c r="E70" s="228">
        <f t="shared" si="2"/>
        <v>1714</v>
      </c>
      <c r="F70" s="228">
        <f t="shared" si="3"/>
        <v>2056.7999999999997</v>
      </c>
      <c r="G70" s="228">
        <f t="shared" si="4"/>
        <v>2399.6</v>
      </c>
      <c r="H70" s="228">
        <f t="shared" si="18"/>
        <v>2742.4</v>
      </c>
      <c r="I70" s="228">
        <f t="shared" si="5"/>
        <v>3085.2000000000003</v>
      </c>
      <c r="J70" s="500">
        <v>3428</v>
      </c>
      <c r="K70" s="228">
        <f t="shared" si="6"/>
        <v>3770.8</v>
      </c>
      <c r="L70" s="228">
        <f t="shared" si="7"/>
        <v>4113.5999999999995</v>
      </c>
      <c r="M70" s="228">
        <f t="shared" si="8"/>
        <v>4456.4000000000005</v>
      </c>
      <c r="N70" s="228">
        <f t="shared" si="9"/>
        <v>4799.2</v>
      </c>
      <c r="O70" s="228">
        <f t="shared" si="10"/>
        <v>5142</v>
      </c>
      <c r="P70" s="228">
        <f t="shared" si="47"/>
        <v>5484.8</v>
      </c>
      <c r="Q70" s="228">
        <f t="shared" si="48"/>
        <v>5827.5999999999995</v>
      </c>
      <c r="R70" s="228">
        <f t="shared" si="49"/>
        <v>6170.4000000000005</v>
      </c>
      <c r="S70" s="228">
        <f t="shared" si="11"/>
        <v>6513.2</v>
      </c>
      <c r="T70" s="228">
        <f t="shared" si="12"/>
        <v>6856</v>
      </c>
      <c r="U70" s="228">
        <f t="shared" si="13"/>
        <v>7198.8</v>
      </c>
      <c r="V70" s="228">
        <f t="shared" si="14"/>
        <v>7541.6</v>
      </c>
      <c r="W70" s="228">
        <f t="shared" si="15"/>
        <v>7884.4</v>
      </c>
      <c r="X70" s="228">
        <f t="shared" si="16"/>
        <v>8227.1999999999989</v>
      </c>
      <c r="Y70" s="114">
        <f t="shared" si="17"/>
        <v>8570</v>
      </c>
      <c r="Z70" s="268" t="s">
        <v>352</v>
      </c>
      <c r="AA70" s="262" t="s">
        <v>353</v>
      </c>
    </row>
    <row r="71" spans="1:27" ht="15.75" x14ac:dyDescent="0.25">
      <c r="A71" s="640"/>
      <c r="B71" s="484" t="s">
        <v>311</v>
      </c>
      <c r="C71" s="228">
        <f t="shared" si="0"/>
        <v>1028.3999999999999</v>
      </c>
      <c r="D71" s="228">
        <f t="shared" si="1"/>
        <v>1371.2</v>
      </c>
      <c r="E71" s="228">
        <f t="shared" si="2"/>
        <v>1714</v>
      </c>
      <c r="F71" s="228">
        <f t="shared" si="3"/>
        <v>2056.7999999999997</v>
      </c>
      <c r="G71" s="228">
        <f t="shared" si="4"/>
        <v>2399.6</v>
      </c>
      <c r="H71" s="228">
        <f t="shared" si="18"/>
        <v>2742.4</v>
      </c>
      <c r="I71" s="228">
        <f t="shared" si="5"/>
        <v>3085.2000000000003</v>
      </c>
      <c r="J71" s="500">
        <v>3428</v>
      </c>
      <c r="K71" s="228">
        <f t="shared" si="6"/>
        <v>3770.8</v>
      </c>
      <c r="L71" s="228">
        <f t="shared" si="7"/>
        <v>4113.5999999999995</v>
      </c>
      <c r="M71" s="228">
        <f t="shared" si="8"/>
        <v>4456.4000000000005</v>
      </c>
      <c r="N71" s="228">
        <f t="shared" si="9"/>
        <v>4799.2</v>
      </c>
      <c r="O71" s="228">
        <f t="shared" si="10"/>
        <v>5142</v>
      </c>
      <c r="P71" s="228">
        <f t="shared" si="47"/>
        <v>5484.8</v>
      </c>
      <c r="Q71" s="228">
        <f t="shared" si="48"/>
        <v>5827.5999999999995</v>
      </c>
      <c r="R71" s="228">
        <f t="shared" si="49"/>
        <v>6170.4000000000005</v>
      </c>
      <c r="S71" s="228">
        <f t="shared" si="11"/>
        <v>6513.2</v>
      </c>
      <c r="T71" s="228">
        <f t="shared" si="12"/>
        <v>6856</v>
      </c>
      <c r="U71" s="228">
        <f t="shared" si="13"/>
        <v>7198.8</v>
      </c>
      <c r="V71" s="228">
        <f t="shared" si="14"/>
        <v>7541.6</v>
      </c>
      <c r="W71" s="228">
        <f t="shared" si="15"/>
        <v>7884.4</v>
      </c>
      <c r="X71" s="228">
        <f t="shared" si="16"/>
        <v>8227.1999999999989</v>
      </c>
      <c r="Y71" s="114">
        <f t="shared" si="17"/>
        <v>8570</v>
      </c>
      <c r="Z71" s="268" t="s">
        <v>355</v>
      </c>
      <c r="AA71" s="262" t="s">
        <v>356</v>
      </c>
    </row>
    <row r="72" spans="1:27" ht="15.75" x14ac:dyDescent="0.25">
      <c r="A72" s="640"/>
      <c r="B72" s="484" t="s">
        <v>340</v>
      </c>
      <c r="C72" s="228">
        <f t="shared" si="0"/>
        <v>1028.3999999999999</v>
      </c>
      <c r="D72" s="228">
        <f t="shared" si="1"/>
        <v>1371.2</v>
      </c>
      <c r="E72" s="228">
        <f t="shared" si="2"/>
        <v>1714</v>
      </c>
      <c r="F72" s="228">
        <f t="shared" si="3"/>
        <v>2056.7999999999997</v>
      </c>
      <c r="G72" s="228">
        <f t="shared" si="4"/>
        <v>2399.6</v>
      </c>
      <c r="H72" s="228">
        <f t="shared" si="18"/>
        <v>2742.4</v>
      </c>
      <c r="I72" s="228">
        <f t="shared" si="5"/>
        <v>3085.2000000000003</v>
      </c>
      <c r="J72" s="500">
        <v>3428</v>
      </c>
      <c r="K72" s="228">
        <f t="shared" si="6"/>
        <v>3770.8</v>
      </c>
      <c r="L72" s="228">
        <f t="shared" si="7"/>
        <v>4113.5999999999995</v>
      </c>
      <c r="M72" s="228">
        <f t="shared" si="8"/>
        <v>4456.4000000000005</v>
      </c>
      <c r="N72" s="228">
        <f t="shared" si="9"/>
        <v>4799.2</v>
      </c>
      <c r="O72" s="228">
        <f t="shared" si="10"/>
        <v>5142</v>
      </c>
      <c r="P72" s="228">
        <f t="shared" si="47"/>
        <v>5484.8</v>
      </c>
      <c r="Q72" s="228">
        <f t="shared" si="48"/>
        <v>5827.5999999999995</v>
      </c>
      <c r="R72" s="228">
        <f t="shared" si="49"/>
        <v>6170.4000000000005</v>
      </c>
      <c r="S72" s="228">
        <f t="shared" si="11"/>
        <v>6513.2</v>
      </c>
      <c r="T72" s="228">
        <f t="shared" si="12"/>
        <v>6856</v>
      </c>
      <c r="U72" s="228">
        <f t="shared" si="13"/>
        <v>7198.8</v>
      </c>
      <c r="V72" s="228">
        <f t="shared" si="14"/>
        <v>7541.6</v>
      </c>
      <c r="W72" s="228">
        <f t="shared" si="15"/>
        <v>7884.4</v>
      </c>
      <c r="X72" s="228">
        <f t="shared" si="16"/>
        <v>8227.1999999999989</v>
      </c>
      <c r="Y72" s="114">
        <f t="shared" si="17"/>
        <v>8570</v>
      </c>
      <c r="Z72" s="268" t="s">
        <v>352</v>
      </c>
      <c r="AA72" s="262" t="s">
        <v>353</v>
      </c>
    </row>
    <row r="73" spans="1:27" ht="15.75" x14ac:dyDescent="0.25">
      <c r="A73" s="640"/>
      <c r="B73" s="484" t="s">
        <v>312</v>
      </c>
      <c r="C73" s="228">
        <f t="shared" si="0"/>
        <v>1028.3999999999999</v>
      </c>
      <c r="D73" s="228">
        <f t="shared" si="1"/>
        <v>1371.2</v>
      </c>
      <c r="E73" s="228">
        <f t="shared" si="2"/>
        <v>1714</v>
      </c>
      <c r="F73" s="228">
        <f t="shared" si="3"/>
        <v>2056.7999999999997</v>
      </c>
      <c r="G73" s="228">
        <f t="shared" si="4"/>
        <v>2399.6</v>
      </c>
      <c r="H73" s="228">
        <f t="shared" si="18"/>
        <v>2742.4</v>
      </c>
      <c r="I73" s="228">
        <f t="shared" si="5"/>
        <v>3085.2000000000003</v>
      </c>
      <c r="J73" s="500">
        <v>3428</v>
      </c>
      <c r="K73" s="228">
        <f t="shared" si="6"/>
        <v>3770.8</v>
      </c>
      <c r="L73" s="228">
        <f t="shared" si="7"/>
        <v>4113.5999999999995</v>
      </c>
      <c r="M73" s="228">
        <f t="shared" si="8"/>
        <v>4456.4000000000005</v>
      </c>
      <c r="N73" s="228">
        <f t="shared" si="9"/>
        <v>4799.2</v>
      </c>
      <c r="O73" s="228">
        <f t="shared" si="10"/>
        <v>5142</v>
      </c>
      <c r="P73" s="228">
        <f t="shared" si="47"/>
        <v>5484.8</v>
      </c>
      <c r="Q73" s="228">
        <f t="shared" si="48"/>
        <v>5827.5999999999995</v>
      </c>
      <c r="R73" s="228">
        <f t="shared" si="49"/>
        <v>6170.4000000000005</v>
      </c>
      <c r="S73" s="228">
        <f t="shared" si="11"/>
        <v>6513.2</v>
      </c>
      <c r="T73" s="228">
        <f t="shared" si="12"/>
        <v>6856</v>
      </c>
      <c r="U73" s="228">
        <f t="shared" si="13"/>
        <v>7198.8</v>
      </c>
      <c r="V73" s="228">
        <f t="shared" si="14"/>
        <v>7541.6</v>
      </c>
      <c r="W73" s="228">
        <f t="shared" si="15"/>
        <v>7884.4</v>
      </c>
      <c r="X73" s="228">
        <f t="shared" si="16"/>
        <v>8227.1999999999989</v>
      </c>
      <c r="Y73" s="114">
        <f>J73*2.5</f>
        <v>8570</v>
      </c>
      <c r="Z73" s="268" t="s">
        <v>355</v>
      </c>
      <c r="AA73" s="262" t="s">
        <v>356</v>
      </c>
    </row>
    <row r="74" spans="1:27" ht="15.75" x14ac:dyDescent="0.25">
      <c r="A74" s="641"/>
      <c r="B74" s="484" t="s">
        <v>157</v>
      </c>
      <c r="C74" s="228">
        <f t="shared" si="0"/>
        <v>1028.3999999999999</v>
      </c>
      <c r="D74" s="228">
        <f t="shared" si="1"/>
        <v>1371.2</v>
      </c>
      <c r="E74" s="228">
        <f t="shared" si="2"/>
        <v>1714</v>
      </c>
      <c r="F74" s="228">
        <f t="shared" si="3"/>
        <v>2056.7999999999997</v>
      </c>
      <c r="G74" s="228">
        <f t="shared" si="4"/>
        <v>2399.6</v>
      </c>
      <c r="H74" s="228">
        <f t="shared" si="18"/>
        <v>2742.4</v>
      </c>
      <c r="I74" s="228">
        <f t="shared" si="5"/>
        <v>3085.2000000000003</v>
      </c>
      <c r="J74" s="500">
        <v>3428</v>
      </c>
      <c r="K74" s="228">
        <f t="shared" si="6"/>
        <v>3770.8</v>
      </c>
      <c r="L74" s="228">
        <f t="shared" si="7"/>
        <v>4113.5999999999995</v>
      </c>
      <c r="M74" s="228">
        <f t="shared" si="8"/>
        <v>4456.4000000000005</v>
      </c>
      <c r="N74" s="228">
        <f t="shared" si="9"/>
        <v>4799.2</v>
      </c>
      <c r="O74" s="228">
        <f t="shared" si="10"/>
        <v>5142</v>
      </c>
      <c r="P74" s="228">
        <f t="shared" si="47"/>
        <v>5484.8</v>
      </c>
      <c r="Q74" s="228">
        <f t="shared" si="48"/>
        <v>5827.5999999999995</v>
      </c>
      <c r="R74" s="228">
        <f t="shared" si="49"/>
        <v>6170.4000000000005</v>
      </c>
      <c r="S74" s="228">
        <f t="shared" si="11"/>
        <v>6513.2</v>
      </c>
      <c r="T74" s="228">
        <f t="shared" si="12"/>
        <v>6856</v>
      </c>
      <c r="U74" s="228">
        <f t="shared" si="13"/>
        <v>7198.8</v>
      </c>
      <c r="V74" s="228">
        <f t="shared" si="14"/>
        <v>7541.6</v>
      </c>
      <c r="W74" s="228">
        <f t="shared" si="15"/>
        <v>7884.4</v>
      </c>
      <c r="X74" s="228">
        <f t="shared" si="16"/>
        <v>8227.1999999999989</v>
      </c>
      <c r="Y74" s="114">
        <f t="shared" si="17"/>
        <v>8570</v>
      </c>
      <c r="Z74" s="268" t="s">
        <v>352</v>
      </c>
      <c r="AA74" s="262" t="s">
        <v>353</v>
      </c>
    </row>
    <row r="75" spans="1:27" ht="15.75" x14ac:dyDescent="0.25">
      <c r="A75" s="641"/>
      <c r="B75" s="484" t="s">
        <v>341</v>
      </c>
      <c r="C75" s="228">
        <f t="shared" si="0"/>
        <v>1028.3999999999999</v>
      </c>
      <c r="D75" s="228">
        <f t="shared" si="1"/>
        <v>1371.2</v>
      </c>
      <c r="E75" s="228">
        <f t="shared" si="2"/>
        <v>1714</v>
      </c>
      <c r="F75" s="228">
        <f t="shared" si="3"/>
        <v>2056.7999999999997</v>
      </c>
      <c r="G75" s="228">
        <f t="shared" si="4"/>
        <v>2399.6</v>
      </c>
      <c r="H75" s="228">
        <f t="shared" si="18"/>
        <v>2742.4</v>
      </c>
      <c r="I75" s="228">
        <f t="shared" si="5"/>
        <v>3085.2000000000003</v>
      </c>
      <c r="J75" s="500">
        <v>3428</v>
      </c>
      <c r="K75" s="228">
        <f t="shared" si="6"/>
        <v>3770.8</v>
      </c>
      <c r="L75" s="228">
        <f t="shared" si="7"/>
        <v>4113.5999999999995</v>
      </c>
      <c r="M75" s="228">
        <f t="shared" si="8"/>
        <v>4456.4000000000005</v>
      </c>
      <c r="N75" s="228">
        <f t="shared" si="9"/>
        <v>4799.2</v>
      </c>
      <c r="O75" s="228">
        <f t="shared" si="10"/>
        <v>5142</v>
      </c>
      <c r="P75" s="228">
        <f t="shared" si="47"/>
        <v>5484.8</v>
      </c>
      <c r="Q75" s="228">
        <f t="shared" si="48"/>
        <v>5827.5999999999995</v>
      </c>
      <c r="R75" s="228">
        <f t="shared" si="49"/>
        <v>6170.4000000000005</v>
      </c>
      <c r="S75" s="228">
        <f t="shared" si="11"/>
        <v>6513.2</v>
      </c>
      <c r="T75" s="228">
        <f t="shared" si="12"/>
        <v>6856</v>
      </c>
      <c r="U75" s="228">
        <f t="shared" si="13"/>
        <v>7198.8</v>
      </c>
      <c r="V75" s="228">
        <f t="shared" si="14"/>
        <v>7541.6</v>
      </c>
      <c r="W75" s="228">
        <f t="shared" si="15"/>
        <v>7884.4</v>
      </c>
      <c r="X75" s="228">
        <f t="shared" si="16"/>
        <v>8227.1999999999989</v>
      </c>
      <c r="Y75" s="114">
        <f t="shared" si="17"/>
        <v>8570</v>
      </c>
      <c r="Z75" s="268" t="s">
        <v>352</v>
      </c>
      <c r="AA75" s="262" t="s">
        <v>353</v>
      </c>
    </row>
    <row r="76" spans="1:27" ht="15.75" x14ac:dyDescent="0.25">
      <c r="A76" s="641"/>
      <c r="B76" s="485" t="s">
        <v>342</v>
      </c>
      <c r="C76" s="228">
        <f t="shared" si="0"/>
        <v>1028.3999999999999</v>
      </c>
      <c r="D76" s="228">
        <f t="shared" si="1"/>
        <v>1371.2</v>
      </c>
      <c r="E76" s="228">
        <f t="shared" si="2"/>
        <v>1714</v>
      </c>
      <c r="F76" s="228">
        <f t="shared" si="3"/>
        <v>2056.7999999999997</v>
      </c>
      <c r="G76" s="228">
        <f t="shared" si="4"/>
        <v>2399.6</v>
      </c>
      <c r="H76" s="228">
        <f t="shared" si="18"/>
        <v>2742.4</v>
      </c>
      <c r="I76" s="228">
        <f t="shared" si="5"/>
        <v>3085.2000000000003</v>
      </c>
      <c r="J76" s="500">
        <v>3428</v>
      </c>
      <c r="K76" s="228">
        <f t="shared" si="6"/>
        <v>3770.8</v>
      </c>
      <c r="L76" s="228">
        <f t="shared" si="7"/>
        <v>4113.5999999999995</v>
      </c>
      <c r="M76" s="228">
        <f t="shared" si="8"/>
        <v>4456.4000000000005</v>
      </c>
      <c r="N76" s="228">
        <f t="shared" si="9"/>
        <v>4799.2</v>
      </c>
      <c r="O76" s="228">
        <f t="shared" si="10"/>
        <v>5142</v>
      </c>
      <c r="P76" s="228">
        <f t="shared" si="47"/>
        <v>5484.8</v>
      </c>
      <c r="Q76" s="228">
        <f t="shared" si="48"/>
        <v>5827.5999999999995</v>
      </c>
      <c r="R76" s="228">
        <f t="shared" si="49"/>
        <v>6170.4000000000005</v>
      </c>
      <c r="S76" s="228">
        <f t="shared" si="11"/>
        <v>6513.2</v>
      </c>
      <c r="T76" s="228">
        <f t="shared" si="12"/>
        <v>6856</v>
      </c>
      <c r="U76" s="228">
        <f t="shared" si="13"/>
        <v>7198.8</v>
      </c>
      <c r="V76" s="228">
        <f t="shared" si="14"/>
        <v>7541.6</v>
      </c>
      <c r="W76" s="228">
        <f t="shared" si="15"/>
        <v>7884.4</v>
      </c>
      <c r="X76" s="228">
        <f t="shared" si="16"/>
        <v>8227.1999999999989</v>
      </c>
      <c r="Y76" s="114">
        <f t="shared" si="17"/>
        <v>8570</v>
      </c>
      <c r="Z76" s="268" t="s">
        <v>352</v>
      </c>
      <c r="AA76" s="262" t="s">
        <v>353</v>
      </c>
    </row>
    <row r="77" spans="1:27" x14ac:dyDescent="0.25">
      <c r="A77" s="641"/>
      <c r="B77" s="643" t="s">
        <v>382</v>
      </c>
      <c r="C77" s="634">
        <f t="shared" si="0"/>
        <v>1028.3999999999999</v>
      </c>
      <c r="D77" s="634">
        <f t="shared" si="1"/>
        <v>1371.2</v>
      </c>
      <c r="E77" s="634">
        <f t="shared" si="2"/>
        <v>1714</v>
      </c>
      <c r="F77" s="634">
        <f t="shared" si="3"/>
        <v>2056.7999999999997</v>
      </c>
      <c r="G77" s="634">
        <f t="shared" si="4"/>
        <v>2399.6</v>
      </c>
      <c r="H77" s="634">
        <f t="shared" si="18"/>
        <v>2742.4</v>
      </c>
      <c r="I77" s="634">
        <f t="shared" si="5"/>
        <v>3085.2000000000003</v>
      </c>
      <c r="J77" s="499">
        <v>3428</v>
      </c>
      <c r="K77" s="634">
        <f t="shared" si="6"/>
        <v>3770.8</v>
      </c>
      <c r="L77" s="634">
        <f t="shared" si="7"/>
        <v>4113.5999999999995</v>
      </c>
      <c r="M77" s="634">
        <f t="shared" si="8"/>
        <v>4456.4000000000005</v>
      </c>
      <c r="N77" s="634">
        <f t="shared" si="9"/>
        <v>4799.2</v>
      </c>
      <c r="O77" s="634">
        <f t="shared" si="10"/>
        <v>5142</v>
      </c>
      <c r="P77" s="634">
        <f t="shared" si="47"/>
        <v>5484.8</v>
      </c>
      <c r="Q77" s="634">
        <f t="shared" si="48"/>
        <v>5827.5999999999995</v>
      </c>
      <c r="R77" s="634">
        <f t="shared" si="49"/>
        <v>6170.4000000000005</v>
      </c>
      <c r="S77" s="634">
        <f t="shared" si="11"/>
        <v>6513.2</v>
      </c>
      <c r="T77" s="634">
        <f t="shared" si="12"/>
        <v>6856</v>
      </c>
      <c r="U77" s="634">
        <f t="shared" si="13"/>
        <v>7198.8</v>
      </c>
      <c r="V77" s="634">
        <f t="shared" si="14"/>
        <v>7541.6</v>
      </c>
      <c r="W77" s="634">
        <f t="shared" si="15"/>
        <v>7884.4</v>
      </c>
      <c r="X77" s="634">
        <f t="shared" si="16"/>
        <v>8227.1999999999989</v>
      </c>
      <c r="Y77" s="635">
        <f t="shared" si="17"/>
        <v>8570</v>
      </c>
      <c r="Z77" s="543" t="s">
        <v>352</v>
      </c>
      <c r="AA77" s="545" t="s">
        <v>353</v>
      </c>
    </row>
    <row r="78" spans="1:27" x14ac:dyDescent="0.25">
      <c r="A78" s="641"/>
      <c r="B78" s="644"/>
      <c r="C78" s="634"/>
      <c r="D78" s="634"/>
      <c r="E78" s="634"/>
      <c r="F78" s="634"/>
      <c r="G78" s="634"/>
      <c r="H78" s="634"/>
      <c r="I78" s="634"/>
      <c r="J78" s="500"/>
      <c r="K78" s="634"/>
      <c r="L78" s="634"/>
      <c r="M78" s="634"/>
      <c r="N78" s="634"/>
      <c r="O78" s="634"/>
      <c r="P78" s="634"/>
      <c r="Q78" s="634"/>
      <c r="R78" s="634"/>
      <c r="S78" s="634"/>
      <c r="T78" s="634"/>
      <c r="U78" s="634"/>
      <c r="V78" s="634"/>
      <c r="W78" s="634"/>
      <c r="X78" s="634"/>
      <c r="Y78" s="635"/>
      <c r="Z78" s="544"/>
      <c r="AA78" s="546"/>
    </row>
    <row r="79" spans="1:27" ht="15.75" x14ac:dyDescent="0.25">
      <c r="A79" s="641"/>
      <c r="B79" s="483" t="s">
        <v>343</v>
      </c>
      <c r="C79" s="228">
        <f>J79*0.3</f>
        <v>1028.3999999999999</v>
      </c>
      <c r="D79" s="228">
        <f>J79*0.4</f>
        <v>1371.2</v>
      </c>
      <c r="E79" s="228">
        <f>J79*0.5</f>
        <v>1714</v>
      </c>
      <c r="F79" s="228">
        <f>J79*0.6</f>
        <v>2056.7999999999997</v>
      </c>
      <c r="G79" s="228">
        <f>J79*0.7</f>
        <v>2399.6</v>
      </c>
      <c r="H79" s="228">
        <f>J79*0.8</f>
        <v>2742.4</v>
      </c>
      <c r="I79" s="228">
        <f>J79*0.9</f>
        <v>3085.2000000000003</v>
      </c>
      <c r="J79" s="504">
        <v>3428</v>
      </c>
      <c r="K79" s="228">
        <f>J79*1.1</f>
        <v>3770.8</v>
      </c>
      <c r="L79" s="228">
        <f>J79*1.2</f>
        <v>4113.5999999999995</v>
      </c>
      <c r="M79" s="228">
        <f>J79*1.3</f>
        <v>4456.4000000000005</v>
      </c>
      <c r="N79" s="228">
        <f>J79*1.4</f>
        <v>4799.2</v>
      </c>
      <c r="O79" s="228">
        <f>J79*1.5</f>
        <v>5142</v>
      </c>
      <c r="P79" s="228">
        <f>J79*1.6</f>
        <v>5484.8</v>
      </c>
      <c r="Q79" s="228">
        <f>J79*1.7</f>
        <v>5827.5999999999995</v>
      </c>
      <c r="R79" s="228">
        <f>J79*1.8</f>
        <v>6170.4000000000005</v>
      </c>
      <c r="S79" s="228">
        <f>J79*1.9</f>
        <v>6513.2</v>
      </c>
      <c r="T79" s="228">
        <f>J79*2</f>
        <v>6856</v>
      </c>
      <c r="U79" s="228">
        <f>J79*2.1</f>
        <v>7198.8</v>
      </c>
      <c r="V79" s="228">
        <f>J79*2.2</f>
        <v>7541.6</v>
      </c>
      <c r="W79" s="228">
        <f>J79*2.3</f>
        <v>7884.4</v>
      </c>
      <c r="X79" s="228">
        <f>J79*2.4</f>
        <v>8227.1999999999989</v>
      </c>
      <c r="Y79" s="114">
        <f>J79*2.5</f>
        <v>8570</v>
      </c>
      <c r="Z79" s="270" t="s">
        <v>357</v>
      </c>
      <c r="AA79" s="271" t="s">
        <v>358</v>
      </c>
    </row>
    <row r="80" spans="1:27" ht="16.5" thickBot="1" x14ac:dyDescent="0.3">
      <c r="A80" s="642"/>
      <c r="B80" s="486" t="s">
        <v>344</v>
      </c>
      <c r="C80" s="228">
        <f t="shared" si="0"/>
        <v>1028.3999999999999</v>
      </c>
      <c r="D80" s="228">
        <f t="shared" si="1"/>
        <v>1371.2</v>
      </c>
      <c r="E80" s="228">
        <f t="shared" si="2"/>
        <v>1714</v>
      </c>
      <c r="F80" s="228">
        <f t="shared" si="3"/>
        <v>2056.7999999999997</v>
      </c>
      <c r="G80" s="228">
        <f t="shared" si="4"/>
        <v>2399.6</v>
      </c>
      <c r="H80" s="228">
        <f t="shared" si="18"/>
        <v>2742.4</v>
      </c>
      <c r="I80" s="228">
        <f t="shared" si="5"/>
        <v>3085.2000000000003</v>
      </c>
      <c r="J80" s="504">
        <v>3428</v>
      </c>
      <c r="K80" s="228">
        <f t="shared" si="6"/>
        <v>3770.8</v>
      </c>
      <c r="L80" s="228">
        <f t="shared" si="7"/>
        <v>4113.5999999999995</v>
      </c>
      <c r="M80" s="228">
        <f t="shared" si="8"/>
        <v>4456.4000000000005</v>
      </c>
      <c r="N80" s="228">
        <f t="shared" si="9"/>
        <v>4799.2</v>
      </c>
      <c r="O80" s="228">
        <f t="shared" si="10"/>
        <v>5142</v>
      </c>
      <c r="P80" s="228">
        <f>J80*1.6</f>
        <v>5484.8</v>
      </c>
      <c r="Q80" s="228">
        <f>J80*1.7</f>
        <v>5827.5999999999995</v>
      </c>
      <c r="R80" s="228">
        <f>J80*1.8</f>
        <v>6170.4000000000005</v>
      </c>
      <c r="S80" s="228">
        <f>J80*1.9</f>
        <v>6513.2</v>
      </c>
      <c r="T80" s="228">
        <f>J80*2</f>
        <v>6856</v>
      </c>
      <c r="U80" s="228">
        <f>J80*2.1</f>
        <v>7198.8</v>
      </c>
      <c r="V80" s="228">
        <f>J80*2.2</f>
        <v>7541.6</v>
      </c>
      <c r="W80" s="228">
        <f>J80*2.3</f>
        <v>7884.4</v>
      </c>
      <c r="X80" s="228">
        <f>J80*2.4</f>
        <v>8227.1999999999989</v>
      </c>
      <c r="Y80" s="114">
        <f>J80*2.5</f>
        <v>8570</v>
      </c>
      <c r="Z80" s="269" t="s">
        <v>368</v>
      </c>
      <c r="AA80" s="263" t="s">
        <v>353</v>
      </c>
    </row>
    <row r="81" spans="1:27" ht="15.75" customHeight="1" thickBot="1" x14ac:dyDescent="0.3">
      <c r="A81" s="651"/>
      <c r="B81" s="652"/>
      <c r="C81" s="652"/>
      <c r="D81" s="652"/>
      <c r="E81" s="652"/>
      <c r="F81" s="652"/>
      <c r="G81" s="652"/>
      <c r="H81" s="652"/>
      <c r="I81" s="652"/>
      <c r="J81" s="652"/>
      <c r="K81" s="652"/>
      <c r="L81" s="652"/>
      <c r="M81" s="652"/>
      <c r="N81" s="652"/>
      <c r="O81" s="652"/>
      <c r="P81" s="652"/>
      <c r="Q81" s="652"/>
      <c r="R81" s="652"/>
      <c r="S81" s="652"/>
      <c r="T81" s="652"/>
      <c r="U81" s="652"/>
      <c r="V81" s="652"/>
      <c r="W81" s="652"/>
      <c r="X81" s="652"/>
      <c r="Y81" s="652"/>
      <c r="Z81" s="652"/>
      <c r="AA81" s="653"/>
    </row>
    <row r="82" spans="1:27" ht="24" customHeight="1" thickBot="1" x14ac:dyDescent="0.3">
      <c r="A82" s="164"/>
      <c r="B82" s="647" t="s">
        <v>1</v>
      </c>
      <c r="C82" s="630" t="s">
        <v>2</v>
      </c>
      <c r="D82" s="630"/>
      <c r="E82" s="630"/>
      <c r="F82" s="630"/>
      <c r="G82" s="630"/>
      <c r="H82" s="630"/>
      <c r="I82" s="630"/>
      <c r="J82" s="630"/>
      <c r="K82" s="630"/>
      <c r="L82" s="630"/>
      <c r="M82" s="630"/>
      <c r="N82" s="630"/>
      <c r="O82" s="630"/>
      <c r="P82" s="630"/>
      <c r="Q82" s="630"/>
      <c r="R82" s="630"/>
      <c r="S82" s="630"/>
      <c r="T82" s="630"/>
      <c r="U82" s="630"/>
      <c r="V82" s="630"/>
      <c r="W82" s="630"/>
      <c r="X82" s="630"/>
      <c r="Y82" s="631"/>
      <c r="Z82" s="595" t="s">
        <v>380</v>
      </c>
      <c r="AA82" s="596"/>
    </row>
    <row r="83" spans="1:27" ht="16.5" customHeight="1" thickBot="1" x14ac:dyDescent="0.3">
      <c r="A83" s="164"/>
      <c r="B83" s="648"/>
      <c r="C83" s="272">
        <v>0.3</v>
      </c>
      <c r="D83" s="222">
        <v>0.4</v>
      </c>
      <c r="E83" s="222">
        <v>0.5</v>
      </c>
      <c r="F83" s="222">
        <v>0.6</v>
      </c>
      <c r="G83" s="222">
        <v>0.7</v>
      </c>
      <c r="H83" s="222">
        <v>0.8</v>
      </c>
      <c r="I83" s="222">
        <v>0.9</v>
      </c>
      <c r="J83" s="222">
        <v>1</v>
      </c>
      <c r="K83" s="222">
        <v>1.1000000000000001</v>
      </c>
      <c r="L83" s="222">
        <v>1.2</v>
      </c>
      <c r="M83" s="222">
        <v>1.3</v>
      </c>
      <c r="N83" s="222">
        <v>1.4</v>
      </c>
      <c r="O83" s="222">
        <v>1.5</v>
      </c>
      <c r="P83" s="222">
        <v>1.6</v>
      </c>
      <c r="Q83" s="222">
        <v>1.7</v>
      </c>
      <c r="R83" s="222">
        <v>1.8</v>
      </c>
      <c r="S83" s="222">
        <v>1.9</v>
      </c>
      <c r="T83" s="222">
        <v>2</v>
      </c>
      <c r="U83" s="222">
        <v>2.1</v>
      </c>
      <c r="V83" s="222">
        <v>2.2000000000000002</v>
      </c>
      <c r="W83" s="222">
        <v>2.2999999999999998</v>
      </c>
      <c r="X83" s="222">
        <v>2.4</v>
      </c>
      <c r="Y83" s="223">
        <v>2.5</v>
      </c>
      <c r="Z83" s="265" t="s">
        <v>296</v>
      </c>
      <c r="AA83" s="258" t="s">
        <v>381</v>
      </c>
    </row>
    <row r="84" spans="1:27" ht="16.5" thickBot="1" x14ac:dyDescent="0.3">
      <c r="A84" s="561">
        <v>5</v>
      </c>
      <c r="B84" s="136" t="s">
        <v>160</v>
      </c>
      <c r="C84" s="126">
        <f t="shared" si="0"/>
        <v>1028.3999999999999</v>
      </c>
      <c r="D84" s="126">
        <f t="shared" si="1"/>
        <v>1371.2</v>
      </c>
      <c r="E84" s="126">
        <f t="shared" si="2"/>
        <v>1714</v>
      </c>
      <c r="F84" s="126">
        <f t="shared" si="3"/>
        <v>2056.7999999999997</v>
      </c>
      <c r="G84" s="126">
        <f t="shared" si="4"/>
        <v>2399.6</v>
      </c>
      <c r="H84" s="126">
        <f t="shared" si="18"/>
        <v>2742.4</v>
      </c>
      <c r="I84" s="126">
        <f t="shared" si="5"/>
        <v>3085.2000000000003</v>
      </c>
      <c r="J84" s="126">
        <v>3428</v>
      </c>
      <c r="K84" s="126">
        <f t="shared" si="6"/>
        <v>3770.8</v>
      </c>
      <c r="L84" s="126">
        <f t="shared" si="7"/>
        <v>4113.5999999999995</v>
      </c>
      <c r="M84" s="126">
        <f t="shared" si="8"/>
        <v>4456.4000000000005</v>
      </c>
      <c r="N84" s="126">
        <f t="shared" si="9"/>
        <v>4799.2</v>
      </c>
      <c r="O84" s="126">
        <f t="shared" si="10"/>
        <v>5142</v>
      </c>
      <c r="P84" s="126">
        <f t="shared" ref="P84:P113" si="50">J84*1.6</f>
        <v>5484.8</v>
      </c>
      <c r="Q84" s="126">
        <f t="shared" ref="Q84:Q113" si="51">J84*1.7</f>
        <v>5827.5999999999995</v>
      </c>
      <c r="R84" s="126">
        <f t="shared" ref="R84:R113" si="52">J84*1.8</f>
        <v>6170.4000000000005</v>
      </c>
      <c r="S84" s="126">
        <f t="shared" ref="S84:S113" si="53">J84*1.9</f>
        <v>6513.2</v>
      </c>
      <c r="T84" s="126">
        <f t="shared" ref="T84:T113" si="54">J84*2</f>
        <v>6856</v>
      </c>
      <c r="U84" s="126">
        <f t="shared" ref="U84:U113" si="55">J84*2.1</f>
        <v>7198.8</v>
      </c>
      <c r="V84" s="126">
        <f t="shared" ref="V84:V113" si="56">J84*2.2</f>
        <v>7541.6</v>
      </c>
      <c r="W84" s="126">
        <f t="shared" ref="W84:W113" si="57">J84*2.3</f>
        <v>7884.4</v>
      </c>
      <c r="X84" s="126">
        <f t="shared" ref="X84:X113" si="58">J84*2.4</f>
        <v>8227.1999999999989</v>
      </c>
      <c r="Y84" s="127">
        <f t="shared" ref="Y84:Y112" si="59">J84*2.5</f>
        <v>8570</v>
      </c>
      <c r="Z84" s="267" t="s">
        <v>352</v>
      </c>
      <c r="AA84" s="261" t="s">
        <v>353</v>
      </c>
    </row>
    <row r="85" spans="1:27" ht="15.75" x14ac:dyDescent="0.25">
      <c r="A85" s="562"/>
      <c r="B85" s="130" t="s">
        <v>183</v>
      </c>
      <c r="C85" s="228">
        <f t="shared" si="0"/>
        <v>1028.3999999999999</v>
      </c>
      <c r="D85" s="228">
        <f t="shared" si="1"/>
        <v>1371.2</v>
      </c>
      <c r="E85" s="228">
        <f t="shared" si="2"/>
        <v>1714</v>
      </c>
      <c r="F85" s="228">
        <f t="shared" si="3"/>
        <v>2056.7999999999997</v>
      </c>
      <c r="G85" s="228">
        <f t="shared" si="4"/>
        <v>2399.6</v>
      </c>
      <c r="H85" s="228">
        <f t="shared" si="18"/>
        <v>2742.4</v>
      </c>
      <c r="I85" s="228">
        <f t="shared" si="5"/>
        <v>3085.2000000000003</v>
      </c>
      <c r="J85" s="126">
        <v>3428</v>
      </c>
      <c r="K85" s="228">
        <f t="shared" si="6"/>
        <v>3770.8</v>
      </c>
      <c r="L85" s="228">
        <f t="shared" si="7"/>
        <v>4113.5999999999995</v>
      </c>
      <c r="M85" s="228">
        <f t="shared" si="8"/>
        <v>4456.4000000000005</v>
      </c>
      <c r="N85" s="228">
        <f t="shared" si="9"/>
        <v>4799.2</v>
      </c>
      <c r="O85" s="228">
        <f t="shared" si="10"/>
        <v>5142</v>
      </c>
      <c r="P85" s="228">
        <f t="shared" si="50"/>
        <v>5484.8</v>
      </c>
      <c r="Q85" s="228">
        <f t="shared" si="51"/>
        <v>5827.5999999999995</v>
      </c>
      <c r="R85" s="228">
        <f t="shared" si="52"/>
        <v>6170.4000000000005</v>
      </c>
      <c r="S85" s="228">
        <f t="shared" si="53"/>
        <v>6513.2</v>
      </c>
      <c r="T85" s="228">
        <f t="shared" si="54"/>
        <v>6856</v>
      </c>
      <c r="U85" s="228">
        <f t="shared" si="55"/>
        <v>7198.8</v>
      </c>
      <c r="V85" s="228">
        <f t="shared" si="56"/>
        <v>7541.6</v>
      </c>
      <c r="W85" s="228">
        <f t="shared" si="57"/>
        <v>7884.4</v>
      </c>
      <c r="X85" s="228">
        <f t="shared" si="58"/>
        <v>8227.1999999999989</v>
      </c>
      <c r="Y85" s="114">
        <f t="shared" si="59"/>
        <v>8570</v>
      </c>
      <c r="Z85" s="268" t="s">
        <v>352</v>
      </c>
      <c r="AA85" s="262" t="s">
        <v>353</v>
      </c>
    </row>
    <row r="86" spans="1:27" ht="31.5" x14ac:dyDescent="0.25">
      <c r="A86" s="562"/>
      <c r="B86" s="130" t="s">
        <v>184</v>
      </c>
      <c r="C86" s="228">
        <f t="shared" si="0"/>
        <v>892.8</v>
      </c>
      <c r="D86" s="228">
        <f t="shared" si="1"/>
        <v>1190.4000000000001</v>
      </c>
      <c r="E86" s="228">
        <f t="shared" si="2"/>
        <v>1488</v>
      </c>
      <c r="F86" s="228">
        <f t="shared" si="3"/>
        <v>1785.6</v>
      </c>
      <c r="G86" s="228">
        <f t="shared" si="4"/>
        <v>2083.1999999999998</v>
      </c>
      <c r="H86" s="228">
        <f t="shared" si="18"/>
        <v>2380.8000000000002</v>
      </c>
      <c r="I86" s="228">
        <f t="shared" si="5"/>
        <v>2678.4</v>
      </c>
      <c r="J86" s="228">
        <v>2976</v>
      </c>
      <c r="K86" s="228">
        <f t="shared" si="6"/>
        <v>3273.6000000000004</v>
      </c>
      <c r="L86" s="228">
        <f t="shared" si="7"/>
        <v>3571.2</v>
      </c>
      <c r="M86" s="228">
        <f t="shared" si="8"/>
        <v>3868.8</v>
      </c>
      <c r="N86" s="228">
        <f t="shared" si="9"/>
        <v>4166.3999999999996</v>
      </c>
      <c r="O86" s="228">
        <f t="shared" si="10"/>
        <v>4464</v>
      </c>
      <c r="P86" s="228">
        <f t="shared" si="50"/>
        <v>4761.6000000000004</v>
      </c>
      <c r="Q86" s="228">
        <f t="shared" si="51"/>
        <v>5059.2</v>
      </c>
      <c r="R86" s="228">
        <f t="shared" si="52"/>
        <v>5356.8</v>
      </c>
      <c r="S86" s="228">
        <f t="shared" si="53"/>
        <v>5654.4</v>
      </c>
      <c r="T86" s="228">
        <f t="shared" si="54"/>
        <v>5952</v>
      </c>
      <c r="U86" s="228">
        <f t="shared" si="55"/>
        <v>6249.6</v>
      </c>
      <c r="V86" s="228">
        <f t="shared" si="56"/>
        <v>6547.2000000000007</v>
      </c>
      <c r="W86" s="228">
        <f t="shared" si="57"/>
        <v>6844.7999999999993</v>
      </c>
      <c r="X86" s="228">
        <f t="shared" si="58"/>
        <v>7142.4</v>
      </c>
      <c r="Y86" s="114">
        <f t="shared" si="59"/>
        <v>7440</v>
      </c>
      <c r="Z86" s="268" t="s">
        <v>298</v>
      </c>
      <c r="AA86" s="262" t="s">
        <v>367</v>
      </c>
    </row>
    <row r="87" spans="1:27" ht="15.75" x14ac:dyDescent="0.25">
      <c r="A87" s="562"/>
      <c r="B87" s="130" t="s">
        <v>163</v>
      </c>
      <c r="C87" s="228">
        <f t="shared" si="0"/>
        <v>1104</v>
      </c>
      <c r="D87" s="228">
        <f t="shared" si="1"/>
        <v>1472</v>
      </c>
      <c r="E87" s="228">
        <f t="shared" si="2"/>
        <v>1840</v>
      </c>
      <c r="F87" s="228">
        <f t="shared" si="3"/>
        <v>2208</v>
      </c>
      <c r="G87" s="228">
        <f t="shared" si="4"/>
        <v>2576</v>
      </c>
      <c r="H87" s="228">
        <f t="shared" si="18"/>
        <v>2944</v>
      </c>
      <c r="I87" s="228">
        <f t="shared" si="5"/>
        <v>3312</v>
      </c>
      <c r="J87" s="228">
        <v>3680</v>
      </c>
      <c r="K87" s="228">
        <f t="shared" si="6"/>
        <v>4048.0000000000005</v>
      </c>
      <c r="L87" s="228">
        <f t="shared" si="7"/>
        <v>4416</v>
      </c>
      <c r="M87" s="228">
        <f t="shared" si="8"/>
        <v>4784</v>
      </c>
      <c r="N87" s="228">
        <f t="shared" si="9"/>
        <v>5152</v>
      </c>
      <c r="O87" s="228">
        <f t="shared" si="10"/>
        <v>5520</v>
      </c>
      <c r="P87" s="228">
        <f t="shared" si="50"/>
        <v>5888</v>
      </c>
      <c r="Q87" s="228">
        <f t="shared" si="51"/>
        <v>6256</v>
      </c>
      <c r="R87" s="228">
        <f t="shared" si="52"/>
        <v>6624</v>
      </c>
      <c r="S87" s="228">
        <f t="shared" si="53"/>
        <v>6992</v>
      </c>
      <c r="T87" s="228">
        <f t="shared" si="54"/>
        <v>7360</v>
      </c>
      <c r="U87" s="228">
        <f t="shared" si="55"/>
        <v>7728</v>
      </c>
      <c r="V87" s="228">
        <f t="shared" si="56"/>
        <v>8096.0000000000009</v>
      </c>
      <c r="W87" s="228">
        <f t="shared" si="57"/>
        <v>8464</v>
      </c>
      <c r="X87" s="228">
        <f t="shared" si="58"/>
        <v>8832</v>
      </c>
      <c r="Y87" s="114">
        <f t="shared" si="59"/>
        <v>9200</v>
      </c>
      <c r="Z87" s="268" t="s">
        <v>369</v>
      </c>
      <c r="AA87" s="262" t="s">
        <v>370</v>
      </c>
    </row>
    <row r="88" spans="1:27" ht="15.75" x14ac:dyDescent="0.25">
      <c r="A88" s="562"/>
      <c r="B88" s="130" t="s">
        <v>164</v>
      </c>
      <c r="C88" s="228">
        <f t="shared" si="0"/>
        <v>1104</v>
      </c>
      <c r="D88" s="228">
        <f t="shared" si="1"/>
        <v>1472</v>
      </c>
      <c r="E88" s="228">
        <f t="shared" si="2"/>
        <v>1840</v>
      </c>
      <c r="F88" s="228">
        <f t="shared" si="3"/>
        <v>2208</v>
      </c>
      <c r="G88" s="228">
        <f t="shared" si="4"/>
        <v>2576</v>
      </c>
      <c r="H88" s="228">
        <f t="shared" si="18"/>
        <v>2944</v>
      </c>
      <c r="I88" s="228">
        <f t="shared" si="5"/>
        <v>3312</v>
      </c>
      <c r="J88" s="380">
        <v>3680</v>
      </c>
      <c r="K88" s="228">
        <f t="shared" si="6"/>
        <v>4048.0000000000005</v>
      </c>
      <c r="L88" s="228">
        <f t="shared" si="7"/>
        <v>4416</v>
      </c>
      <c r="M88" s="228">
        <f t="shared" si="8"/>
        <v>4784</v>
      </c>
      <c r="N88" s="228">
        <f t="shared" si="9"/>
        <v>5152</v>
      </c>
      <c r="O88" s="228">
        <f t="shared" si="10"/>
        <v>5520</v>
      </c>
      <c r="P88" s="228">
        <f t="shared" si="50"/>
        <v>5888</v>
      </c>
      <c r="Q88" s="228">
        <f t="shared" si="51"/>
        <v>6256</v>
      </c>
      <c r="R88" s="228">
        <f t="shared" si="52"/>
        <v>6624</v>
      </c>
      <c r="S88" s="228">
        <f t="shared" si="53"/>
        <v>6992</v>
      </c>
      <c r="T88" s="228">
        <f t="shared" si="54"/>
        <v>7360</v>
      </c>
      <c r="U88" s="228">
        <f t="shared" si="55"/>
        <v>7728</v>
      </c>
      <c r="V88" s="228">
        <f t="shared" si="56"/>
        <v>8096.0000000000009</v>
      </c>
      <c r="W88" s="228">
        <f t="shared" si="57"/>
        <v>8464</v>
      </c>
      <c r="X88" s="228">
        <f t="shared" si="58"/>
        <v>8832</v>
      </c>
      <c r="Y88" s="114">
        <f t="shared" si="59"/>
        <v>9200</v>
      </c>
      <c r="Z88" s="268" t="s">
        <v>352</v>
      </c>
      <c r="AA88" s="262" t="s">
        <v>353</v>
      </c>
    </row>
    <row r="89" spans="1:27" ht="15.75" x14ac:dyDescent="0.25">
      <c r="A89" s="562"/>
      <c r="B89" s="130" t="s">
        <v>185</v>
      </c>
      <c r="C89" s="228">
        <f t="shared" si="0"/>
        <v>1104</v>
      </c>
      <c r="D89" s="228">
        <f t="shared" si="1"/>
        <v>1472</v>
      </c>
      <c r="E89" s="228">
        <f t="shared" si="2"/>
        <v>1840</v>
      </c>
      <c r="F89" s="228">
        <f t="shared" si="3"/>
        <v>2208</v>
      </c>
      <c r="G89" s="228">
        <f t="shared" si="4"/>
        <v>2576</v>
      </c>
      <c r="H89" s="228">
        <f t="shared" si="18"/>
        <v>2944</v>
      </c>
      <c r="I89" s="228">
        <f t="shared" si="5"/>
        <v>3312</v>
      </c>
      <c r="J89" s="380">
        <v>3680</v>
      </c>
      <c r="K89" s="228">
        <f t="shared" si="6"/>
        <v>4048.0000000000005</v>
      </c>
      <c r="L89" s="228">
        <f t="shared" si="7"/>
        <v>4416</v>
      </c>
      <c r="M89" s="228">
        <f t="shared" si="8"/>
        <v>4784</v>
      </c>
      <c r="N89" s="228">
        <f t="shared" si="9"/>
        <v>5152</v>
      </c>
      <c r="O89" s="228">
        <f t="shared" si="10"/>
        <v>5520</v>
      </c>
      <c r="P89" s="228">
        <f t="shared" si="50"/>
        <v>5888</v>
      </c>
      <c r="Q89" s="228">
        <f t="shared" si="51"/>
        <v>6256</v>
      </c>
      <c r="R89" s="228">
        <f t="shared" si="52"/>
        <v>6624</v>
      </c>
      <c r="S89" s="228">
        <f t="shared" si="53"/>
        <v>6992</v>
      </c>
      <c r="T89" s="228">
        <f t="shared" si="54"/>
        <v>7360</v>
      </c>
      <c r="U89" s="228">
        <f t="shared" si="55"/>
        <v>7728</v>
      </c>
      <c r="V89" s="228">
        <f t="shared" si="56"/>
        <v>8096.0000000000009</v>
      </c>
      <c r="W89" s="228">
        <f t="shared" si="57"/>
        <v>8464</v>
      </c>
      <c r="X89" s="228">
        <f t="shared" si="58"/>
        <v>8832</v>
      </c>
      <c r="Y89" s="114">
        <f t="shared" si="59"/>
        <v>9200</v>
      </c>
      <c r="Z89" s="268" t="s">
        <v>357</v>
      </c>
      <c r="AA89" s="262" t="s">
        <v>358</v>
      </c>
    </row>
    <row r="90" spans="1:27" ht="15.75" x14ac:dyDescent="0.25">
      <c r="A90" s="562"/>
      <c r="B90" s="130" t="s">
        <v>345</v>
      </c>
      <c r="C90" s="228">
        <f t="shared" si="0"/>
        <v>1104</v>
      </c>
      <c r="D90" s="228">
        <f t="shared" si="1"/>
        <v>1472</v>
      </c>
      <c r="E90" s="228">
        <f t="shared" si="2"/>
        <v>1840</v>
      </c>
      <c r="F90" s="228">
        <f t="shared" si="3"/>
        <v>2208</v>
      </c>
      <c r="G90" s="228">
        <f t="shared" si="4"/>
        <v>2576</v>
      </c>
      <c r="H90" s="228">
        <f t="shared" si="18"/>
        <v>2944</v>
      </c>
      <c r="I90" s="228">
        <f t="shared" si="5"/>
        <v>3312</v>
      </c>
      <c r="J90" s="380">
        <v>3680</v>
      </c>
      <c r="K90" s="228">
        <f t="shared" si="6"/>
        <v>4048.0000000000005</v>
      </c>
      <c r="L90" s="228">
        <f t="shared" si="7"/>
        <v>4416</v>
      </c>
      <c r="M90" s="228">
        <f t="shared" si="8"/>
        <v>4784</v>
      </c>
      <c r="N90" s="228">
        <f t="shared" si="9"/>
        <v>5152</v>
      </c>
      <c r="O90" s="228">
        <f t="shared" si="10"/>
        <v>5520</v>
      </c>
      <c r="P90" s="228">
        <f t="shared" si="50"/>
        <v>5888</v>
      </c>
      <c r="Q90" s="228">
        <f t="shared" si="51"/>
        <v>6256</v>
      </c>
      <c r="R90" s="228">
        <f t="shared" si="52"/>
        <v>6624</v>
      </c>
      <c r="S90" s="228">
        <f t="shared" si="53"/>
        <v>6992</v>
      </c>
      <c r="T90" s="228">
        <f t="shared" si="54"/>
        <v>7360</v>
      </c>
      <c r="U90" s="228">
        <f t="shared" si="55"/>
        <v>7728</v>
      </c>
      <c r="V90" s="228">
        <f t="shared" si="56"/>
        <v>8096.0000000000009</v>
      </c>
      <c r="W90" s="228">
        <f t="shared" si="57"/>
        <v>8464</v>
      </c>
      <c r="X90" s="228">
        <f t="shared" si="58"/>
        <v>8832</v>
      </c>
      <c r="Y90" s="114">
        <f t="shared" si="59"/>
        <v>9200</v>
      </c>
      <c r="Z90" s="268" t="s">
        <v>352</v>
      </c>
      <c r="AA90" s="262" t="s">
        <v>353</v>
      </c>
    </row>
    <row r="91" spans="1:27" ht="31.5" x14ac:dyDescent="0.25">
      <c r="A91" s="562"/>
      <c r="B91" s="130" t="s">
        <v>186</v>
      </c>
      <c r="C91" s="228">
        <f t="shared" si="0"/>
        <v>1104</v>
      </c>
      <c r="D91" s="228">
        <f t="shared" si="1"/>
        <v>1472</v>
      </c>
      <c r="E91" s="228">
        <f t="shared" si="2"/>
        <v>1840</v>
      </c>
      <c r="F91" s="228">
        <f t="shared" si="3"/>
        <v>2208</v>
      </c>
      <c r="G91" s="228">
        <f t="shared" si="4"/>
        <v>2576</v>
      </c>
      <c r="H91" s="228">
        <f t="shared" si="18"/>
        <v>2944</v>
      </c>
      <c r="I91" s="228">
        <f t="shared" si="5"/>
        <v>3312</v>
      </c>
      <c r="J91" s="380">
        <v>3680</v>
      </c>
      <c r="K91" s="228">
        <f t="shared" si="6"/>
        <v>4048.0000000000005</v>
      </c>
      <c r="L91" s="228">
        <f t="shared" si="7"/>
        <v>4416</v>
      </c>
      <c r="M91" s="228">
        <f t="shared" si="8"/>
        <v>4784</v>
      </c>
      <c r="N91" s="228">
        <f t="shared" si="9"/>
        <v>5152</v>
      </c>
      <c r="O91" s="228">
        <f t="shared" si="10"/>
        <v>5520</v>
      </c>
      <c r="P91" s="228">
        <f t="shared" si="50"/>
        <v>5888</v>
      </c>
      <c r="Q91" s="228">
        <f t="shared" si="51"/>
        <v>6256</v>
      </c>
      <c r="R91" s="228">
        <f t="shared" si="52"/>
        <v>6624</v>
      </c>
      <c r="S91" s="228">
        <f t="shared" si="53"/>
        <v>6992</v>
      </c>
      <c r="T91" s="228">
        <f t="shared" si="54"/>
        <v>7360</v>
      </c>
      <c r="U91" s="228">
        <f t="shared" si="55"/>
        <v>7728</v>
      </c>
      <c r="V91" s="228">
        <f t="shared" si="56"/>
        <v>8096.0000000000009</v>
      </c>
      <c r="W91" s="228">
        <f t="shared" si="57"/>
        <v>8464</v>
      </c>
      <c r="X91" s="228">
        <f t="shared" si="58"/>
        <v>8832</v>
      </c>
      <c r="Y91" s="114">
        <f t="shared" si="59"/>
        <v>9200</v>
      </c>
      <c r="Z91" s="268" t="s">
        <v>369</v>
      </c>
      <c r="AA91" s="264" t="s">
        <v>80</v>
      </c>
    </row>
    <row r="92" spans="1:27" ht="15.75" x14ac:dyDescent="0.25">
      <c r="A92" s="562"/>
      <c r="B92" s="130" t="s">
        <v>187</v>
      </c>
      <c r="C92" s="228">
        <f t="shared" si="0"/>
        <v>1104</v>
      </c>
      <c r="D92" s="228">
        <f t="shared" si="1"/>
        <v>1472</v>
      </c>
      <c r="E92" s="228">
        <f t="shared" si="2"/>
        <v>1840</v>
      </c>
      <c r="F92" s="228">
        <f t="shared" si="3"/>
        <v>2208</v>
      </c>
      <c r="G92" s="228">
        <f t="shared" si="4"/>
        <v>2576</v>
      </c>
      <c r="H92" s="228">
        <f t="shared" si="18"/>
        <v>2944</v>
      </c>
      <c r="I92" s="228">
        <f t="shared" si="5"/>
        <v>3312</v>
      </c>
      <c r="J92" s="380">
        <v>3680</v>
      </c>
      <c r="K92" s="228">
        <f t="shared" si="6"/>
        <v>4048.0000000000005</v>
      </c>
      <c r="L92" s="228">
        <f t="shared" si="7"/>
        <v>4416</v>
      </c>
      <c r="M92" s="228">
        <f t="shared" si="8"/>
        <v>4784</v>
      </c>
      <c r="N92" s="228">
        <f t="shared" si="9"/>
        <v>5152</v>
      </c>
      <c r="O92" s="228">
        <f t="shared" si="10"/>
        <v>5520</v>
      </c>
      <c r="P92" s="228">
        <f t="shared" si="50"/>
        <v>5888</v>
      </c>
      <c r="Q92" s="228">
        <f t="shared" si="51"/>
        <v>6256</v>
      </c>
      <c r="R92" s="228">
        <f t="shared" si="52"/>
        <v>6624</v>
      </c>
      <c r="S92" s="228">
        <f t="shared" si="53"/>
        <v>6992</v>
      </c>
      <c r="T92" s="228">
        <f t="shared" si="54"/>
        <v>7360</v>
      </c>
      <c r="U92" s="228">
        <f t="shared" si="55"/>
        <v>7728</v>
      </c>
      <c r="V92" s="228">
        <f t="shared" si="56"/>
        <v>8096.0000000000009</v>
      </c>
      <c r="W92" s="228">
        <f t="shared" si="57"/>
        <v>8464</v>
      </c>
      <c r="X92" s="228">
        <f t="shared" si="58"/>
        <v>8832</v>
      </c>
      <c r="Y92" s="114">
        <f t="shared" si="59"/>
        <v>9200</v>
      </c>
      <c r="Z92" s="268" t="s">
        <v>359</v>
      </c>
      <c r="AA92" s="262" t="s">
        <v>360</v>
      </c>
    </row>
    <row r="93" spans="1:27" ht="15.75" x14ac:dyDescent="0.25">
      <c r="A93" s="562"/>
      <c r="B93" s="130" t="s">
        <v>317</v>
      </c>
      <c r="C93" s="228">
        <f t="shared" si="0"/>
        <v>1104</v>
      </c>
      <c r="D93" s="228">
        <f t="shared" si="1"/>
        <v>1472</v>
      </c>
      <c r="E93" s="228">
        <f t="shared" si="2"/>
        <v>1840</v>
      </c>
      <c r="F93" s="228">
        <f t="shared" si="3"/>
        <v>2208</v>
      </c>
      <c r="G93" s="228">
        <f t="shared" si="4"/>
        <v>2576</v>
      </c>
      <c r="H93" s="228">
        <f t="shared" si="18"/>
        <v>2944</v>
      </c>
      <c r="I93" s="228">
        <f t="shared" si="5"/>
        <v>3312</v>
      </c>
      <c r="J93" s="380">
        <v>3680</v>
      </c>
      <c r="K93" s="228">
        <f t="shared" si="6"/>
        <v>4048.0000000000005</v>
      </c>
      <c r="L93" s="228">
        <f t="shared" si="7"/>
        <v>4416</v>
      </c>
      <c r="M93" s="228">
        <f t="shared" si="8"/>
        <v>4784</v>
      </c>
      <c r="N93" s="228">
        <f t="shared" si="9"/>
        <v>5152</v>
      </c>
      <c r="O93" s="228">
        <f t="shared" si="10"/>
        <v>5520</v>
      </c>
      <c r="P93" s="228">
        <f t="shared" si="50"/>
        <v>5888</v>
      </c>
      <c r="Q93" s="228">
        <f t="shared" si="51"/>
        <v>6256</v>
      </c>
      <c r="R93" s="228">
        <f t="shared" si="52"/>
        <v>6624</v>
      </c>
      <c r="S93" s="228">
        <f t="shared" si="53"/>
        <v>6992</v>
      </c>
      <c r="T93" s="228">
        <f t="shared" si="54"/>
        <v>7360</v>
      </c>
      <c r="U93" s="228">
        <f t="shared" si="55"/>
        <v>7728</v>
      </c>
      <c r="V93" s="228">
        <f t="shared" si="56"/>
        <v>8096.0000000000009</v>
      </c>
      <c r="W93" s="228">
        <f t="shared" si="57"/>
        <v>8464</v>
      </c>
      <c r="X93" s="228">
        <f t="shared" si="58"/>
        <v>8832</v>
      </c>
      <c r="Y93" s="114">
        <f t="shared" si="59"/>
        <v>9200</v>
      </c>
      <c r="Z93" s="268" t="s">
        <v>361</v>
      </c>
      <c r="AA93" s="262" t="s">
        <v>362</v>
      </c>
    </row>
    <row r="94" spans="1:27" ht="31.5" x14ac:dyDescent="0.25">
      <c r="A94" s="562"/>
      <c r="B94" s="130" t="s">
        <v>346</v>
      </c>
      <c r="C94" s="228">
        <f t="shared" si="0"/>
        <v>892.8</v>
      </c>
      <c r="D94" s="228">
        <f t="shared" si="1"/>
        <v>1190.4000000000001</v>
      </c>
      <c r="E94" s="228">
        <f t="shared" si="2"/>
        <v>1488</v>
      </c>
      <c r="F94" s="228">
        <f t="shared" si="3"/>
        <v>1785.6</v>
      </c>
      <c r="G94" s="228">
        <f t="shared" si="4"/>
        <v>2083.1999999999998</v>
      </c>
      <c r="H94" s="228">
        <f t="shared" si="18"/>
        <v>2380.8000000000002</v>
      </c>
      <c r="I94" s="228">
        <f t="shared" si="5"/>
        <v>2678.4</v>
      </c>
      <c r="J94" s="228">
        <v>2976</v>
      </c>
      <c r="K94" s="228">
        <f t="shared" si="6"/>
        <v>3273.6000000000004</v>
      </c>
      <c r="L94" s="228">
        <f t="shared" si="7"/>
        <v>3571.2</v>
      </c>
      <c r="M94" s="228">
        <f t="shared" si="8"/>
        <v>3868.8</v>
      </c>
      <c r="N94" s="228">
        <f t="shared" si="9"/>
        <v>4166.3999999999996</v>
      </c>
      <c r="O94" s="228">
        <f t="shared" si="10"/>
        <v>4464</v>
      </c>
      <c r="P94" s="228">
        <f t="shared" si="50"/>
        <v>4761.6000000000004</v>
      </c>
      <c r="Q94" s="228">
        <f t="shared" si="51"/>
        <v>5059.2</v>
      </c>
      <c r="R94" s="228">
        <f t="shared" si="52"/>
        <v>5356.8</v>
      </c>
      <c r="S94" s="228">
        <f t="shared" si="53"/>
        <v>5654.4</v>
      </c>
      <c r="T94" s="228">
        <f t="shared" si="54"/>
        <v>5952</v>
      </c>
      <c r="U94" s="228">
        <f t="shared" si="55"/>
        <v>6249.6</v>
      </c>
      <c r="V94" s="228">
        <f t="shared" si="56"/>
        <v>6547.2000000000007</v>
      </c>
      <c r="W94" s="228">
        <f t="shared" si="57"/>
        <v>6844.7999999999993</v>
      </c>
      <c r="X94" s="228">
        <f t="shared" si="58"/>
        <v>7142.4</v>
      </c>
      <c r="Y94" s="114">
        <f t="shared" si="59"/>
        <v>7440</v>
      </c>
      <c r="Z94" s="268" t="s">
        <v>298</v>
      </c>
      <c r="AA94" s="262" t="s">
        <v>358</v>
      </c>
    </row>
    <row r="95" spans="1:27" ht="31.5" x14ac:dyDescent="0.25">
      <c r="A95" s="562"/>
      <c r="B95" s="130" t="s">
        <v>188</v>
      </c>
      <c r="C95" s="228">
        <f t="shared" si="0"/>
        <v>892.8</v>
      </c>
      <c r="D95" s="228">
        <f t="shared" si="1"/>
        <v>1190.4000000000001</v>
      </c>
      <c r="E95" s="228">
        <f t="shared" si="2"/>
        <v>1488</v>
      </c>
      <c r="F95" s="228">
        <f t="shared" si="3"/>
        <v>1785.6</v>
      </c>
      <c r="G95" s="228">
        <f t="shared" si="4"/>
        <v>2083.1999999999998</v>
      </c>
      <c r="H95" s="228">
        <f t="shared" si="18"/>
        <v>2380.8000000000002</v>
      </c>
      <c r="I95" s="228">
        <f t="shared" si="5"/>
        <v>2678.4</v>
      </c>
      <c r="J95" s="228">
        <v>2976</v>
      </c>
      <c r="K95" s="228">
        <f t="shared" si="6"/>
        <v>3273.6000000000004</v>
      </c>
      <c r="L95" s="228">
        <f t="shared" si="7"/>
        <v>3571.2</v>
      </c>
      <c r="M95" s="228">
        <f t="shared" si="8"/>
        <v>3868.8</v>
      </c>
      <c r="N95" s="228">
        <f t="shared" si="9"/>
        <v>4166.3999999999996</v>
      </c>
      <c r="O95" s="228">
        <f t="shared" si="10"/>
        <v>4464</v>
      </c>
      <c r="P95" s="228">
        <f t="shared" si="50"/>
        <v>4761.6000000000004</v>
      </c>
      <c r="Q95" s="228">
        <f t="shared" si="51"/>
        <v>5059.2</v>
      </c>
      <c r="R95" s="228">
        <f t="shared" si="52"/>
        <v>5356.8</v>
      </c>
      <c r="S95" s="228">
        <f t="shared" si="53"/>
        <v>5654.4</v>
      </c>
      <c r="T95" s="228">
        <f t="shared" si="54"/>
        <v>5952</v>
      </c>
      <c r="U95" s="228">
        <f t="shared" si="55"/>
        <v>6249.6</v>
      </c>
      <c r="V95" s="228">
        <f t="shared" si="56"/>
        <v>6547.2000000000007</v>
      </c>
      <c r="W95" s="228">
        <f t="shared" si="57"/>
        <v>6844.7999999999993</v>
      </c>
      <c r="X95" s="228">
        <f t="shared" si="58"/>
        <v>7142.4</v>
      </c>
      <c r="Y95" s="114">
        <f t="shared" si="59"/>
        <v>7440</v>
      </c>
      <c r="Z95" s="268" t="s">
        <v>298</v>
      </c>
      <c r="AA95" s="262" t="s">
        <v>367</v>
      </c>
    </row>
    <row r="96" spans="1:27" ht="15.75" x14ac:dyDescent="0.25">
      <c r="A96" s="562"/>
      <c r="B96" s="130" t="s">
        <v>168</v>
      </c>
      <c r="C96" s="228">
        <f t="shared" si="0"/>
        <v>1104</v>
      </c>
      <c r="D96" s="228">
        <f t="shared" si="1"/>
        <v>1472</v>
      </c>
      <c r="E96" s="228">
        <f t="shared" si="2"/>
        <v>1840</v>
      </c>
      <c r="F96" s="228">
        <f t="shared" si="3"/>
        <v>2208</v>
      </c>
      <c r="G96" s="228">
        <f t="shared" si="4"/>
        <v>2576</v>
      </c>
      <c r="H96" s="228">
        <f t="shared" si="18"/>
        <v>2944</v>
      </c>
      <c r="I96" s="228">
        <f t="shared" si="5"/>
        <v>3312</v>
      </c>
      <c r="J96" s="228">
        <v>3680</v>
      </c>
      <c r="K96" s="228">
        <f t="shared" si="6"/>
        <v>4048.0000000000005</v>
      </c>
      <c r="L96" s="228">
        <f t="shared" si="7"/>
        <v>4416</v>
      </c>
      <c r="M96" s="228">
        <f t="shared" si="8"/>
        <v>4784</v>
      </c>
      <c r="N96" s="228">
        <f t="shared" si="9"/>
        <v>5152</v>
      </c>
      <c r="O96" s="228">
        <f t="shared" si="10"/>
        <v>5520</v>
      </c>
      <c r="P96" s="228">
        <f t="shared" si="50"/>
        <v>5888</v>
      </c>
      <c r="Q96" s="228">
        <f t="shared" si="51"/>
        <v>6256</v>
      </c>
      <c r="R96" s="228">
        <f t="shared" si="52"/>
        <v>6624</v>
      </c>
      <c r="S96" s="228">
        <f t="shared" si="53"/>
        <v>6992</v>
      </c>
      <c r="T96" s="228">
        <f t="shared" si="54"/>
        <v>7360</v>
      </c>
      <c r="U96" s="228">
        <f t="shared" si="55"/>
        <v>7728</v>
      </c>
      <c r="V96" s="228">
        <f t="shared" si="56"/>
        <v>8096.0000000000009</v>
      </c>
      <c r="W96" s="228">
        <f t="shared" si="57"/>
        <v>8464</v>
      </c>
      <c r="X96" s="228">
        <f t="shared" si="58"/>
        <v>8832</v>
      </c>
      <c r="Y96" s="114">
        <f t="shared" si="59"/>
        <v>9200</v>
      </c>
      <c r="Z96" s="268" t="s">
        <v>371</v>
      </c>
      <c r="AA96" s="262" t="s">
        <v>372</v>
      </c>
    </row>
    <row r="97" spans="1:27" ht="15.75" x14ac:dyDescent="0.25">
      <c r="A97" s="562"/>
      <c r="B97" s="130" t="s">
        <v>189</v>
      </c>
      <c r="C97" s="228">
        <f t="shared" si="0"/>
        <v>1104</v>
      </c>
      <c r="D97" s="228">
        <f t="shared" si="1"/>
        <v>1472</v>
      </c>
      <c r="E97" s="228">
        <f t="shared" si="2"/>
        <v>1840</v>
      </c>
      <c r="F97" s="228">
        <f t="shared" si="3"/>
        <v>2208</v>
      </c>
      <c r="G97" s="228">
        <f t="shared" si="4"/>
        <v>2576</v>
      </c>
      <c r="H97" s="228">
        <f t="shared" si="18"/>
        <v>2944</v>
      </c>
      <c r="I97" s="228">
        <f t="shared" si="5"/>
        <v>3312</v>
      </c>
      <c r="J97" s="228">
        <v>3680</v>
      </c>
      <c r="K97" s="228">
        <f t="shared" si="6"/>
        <v>4048.0000000000005</v>
      </c>
      <c r="L97" s="228">
        <f t="shared" si="7"/>
        <v>4416</v>
      </c>
      <c r="M97" s="228">
        <f t="shared" si="8"/>
        <v>4784</v>
      </c>
      <c r="N97" s="228">
        <f t="shared" si="9"/>
        <v>5152</v>
      </c>
      <c r="O97" s="228">
        <f t="shared" si="10"/>
        <v>5520</v>
      </c>
      <c r="P97" s="228">
        <f t="shared" si="50"/>
        <v>5888</v>
      </c>
      <c r="Q97" s="228">
        <f t="shared" si="51"/>
        <v>6256</v>
      </c>
      <c r="R97" s="228">
        <f t="shared" si="52"/>
        <v>6624</v>
      </c>
      <c r="S97" s="228">
        <f t="shared" si="53"/>
        <v>6992</v>
      </c>
      <c r="T97" s="228">
        <f t="shared" si="54"/>
        <v>7360</v>
      </c>
      <c r="U97" s="228">
        <f t="shared" si="55"/>
        <v>7728</v>
      </c>
      <c r="V97" s="228">
        <f t="shared" si="56"/>
        <v>8096.0000000000009</v>
      </c>
      <c r="W97" s="228">
        <f t="shared" si="57"/>
        <v>8464</v>
      </c>
      <c r="X97" s="228">
        <f t="shared" si="58"/>
        <v>8832</v>
      </c>
      <c r="Y97" s="114">
        <f t="shared" si="59"/>
        <v>9200</v>
      </c>
      <c r="Z97" s="268" t="s">
        <v>352</v>
      </c>
      <c r="AA97" s="262" t="s">
        <v>353</v>
      </c>
    </row>
    <row r="98" spans="1:27" ht="30.75" x14ac:dyDescent="0.25">
      <c r="A98" s="562"/>
      <c r="B98" s="130" t="s">
        <v>347</v>
      </c>
      <c r="C98" s="228">
        <f t="shared" si="0"/>
        <v>892.8</v>
      </c>
      <c r="D98" s="228">
        <f t="shared" si="1"/>
        <v>1190.4000000000001</v>
      </c>
      <c r="E98" s="228">
        <f t="shared" si="2"/>
        <v>1488</v>
      </c>
      <c r="F98" s="228">
        <f t="shared" si="3"/>
        <v>1785.6</v>
      </c>
      <c r="G98" s="228">
        <f t="shared" si="4"/>
        <v>2083.1999999999998</v>
      </c>
      <c r="H98" s="228">
        <f t="shared" si="18"/>
        <v>2380.8000000000002</v>
      </c>
      <c r="I98" s="228">
        <f t="shared" si="5"/>
        <v>2678.4</v>
      </c>
      <c r="J98" s="228">
        <v>2976</v>
      </c>
      <c r="K98" s="228">
        <f t="shared" si="6"/>
        <v>3273.6000000000004</v>
      </c>
      <c r="L98" s="228">
        <f t="shared" si="7"/>
        <v>3571.2</v>
      </c>
      <c r="M98" s="228">
        <f t="shared" si="8"/>
        <v>3868.8</v>
      </c>
      <c r="N98" s="228">
        <f t="shared" si="9"/>
        <v>4166.3999999999996</v>
      </c>
      <c r="O98" s="228">
        <f t="shared" si="10"/>
        <v>4464</v>
      </c>
      <c r="P98" s="228">
        <f>J98*1.6</f>
        <v>4761.6000000000004</v>
      </c>
      <c r="Q98" s="228">
        <f>J98*1.7</f>
        <v>5059.2</v>
      </c>
      <c r="R98" s="228">
        <f>J98*1.8</f>
        <v>5356.8</v>
      </c>
      <c r="S98" s="228">
        <f t="shared" si="53"/>
        <v>5654.4</v>
      </c>
      <c r="T98" s="228">
        <f t="shared" si="54"/>
        <v>5952</v>
      </c>
      <c r="U98" s="228">
        <f t="shared" si="55"/>
        <v>6249.6</v>
      </c>
      <c r="V98" s="228">
        <f t="shared" si="56"/>
        <v>6547.2000000000007</v>
      </c>
      <c r="W98" s="228">
        <f t="shared" si="57"/>
        <v>6844.7999999999993</v>
      </c>
      <c r="X98" s="228">
        <f t="shared" si="58"/>
        <v>7142.4</v>
      </c>
      <c r="Y98" s="114">
        <f t="shared" si="59"/>
        <v>7440</v>
      </c>
      <c r="Z98" s="268" t="s">
        <v>298</v>
      </c>
      <c r="AA98" s="262" t="s">
        <v>373</v>
      </c>
    </row>
    <row r="99" spans="1:27" ht="16.5" thickBot="1" x14ac:dyDescent="0.3">
      <c r="A99" s="636"/>
      <c r="B99" s="137" t="s">
        <v>348</v>
      </c>
      <c r="C99" s="133">
        <f t="shared" si="0"/>
        <v>1104</v>
      </c>
      <c r="D99" s="133">
        <f t="shared" si="1"/>
        <v>1472</v>
      </c>
      <c r="E99" s="133">
        <f t="shared" si="2"/>
        <v>1840</v>
      </c>
      <c r="F99" s="133">
        <f t="shared" si="3"/>
        <v>2208</v>
      </c>
      <c r="G99" s="133">
        <f t="shared" si="4"/>
        <v>2576</v>
      </c>
      <c r="H99" s="133">
        <f t="shared" si="18"/>
        <v>2944</v>
      </c>
      <c r="I99" s="133">
        <f t="shared" si="5"/>
        <v>3312</v>
      </c>
      <c r="J99" s="133">
        <v>3680</v>
      </c>
      <c r="K99" s="133">
        <f t="shared" si="6"/>
        <v>4048.0000000000005</v>
      </c>
      <c r="L99" s="133">
        <f t="shared" si="7"/>
        <v>4416</v>
      </c>
      <c r="M99" s="133">
        <f t="shared" si="8"/>
        <v>4784</v>
      </c>
      <c r="N99" s="133">
        <f t="shared" si="9"/>
        <v>5152</v>
      </c>
      <c r="O99" s="133">
        <f t="shared" si="10"/>
        <v>5520</v>
      </c>
      <c r="P99" s="133">
        <f t="shared" ref="P99:P105" si="60">J99*1.6</f>
        <v>5888</v>
      </c>
      <c r="Q99" s="133">
        <f t="shared" ref="Q99:Q105" si="61">J99*1.7</f>
        <v>6256</v>
      </c>
      <c r="R99" s="133">
        <f t="shared" ref="R99:R105" si="62">J99*1.8</f>
        <v>6624</v>
      </c>
      <c r="S99" s="133">
        <f t="shared" si="53"/>
        <v>6992</v>
      </c>
      <c r="T99" s="133">
        <f t="shared" si="54"/>
        <v>7360</v>
      </c>
      <c r="U99" s="133">
        <f t="shared" si="55"/>
        <v>7728</v>
      </c>
      <c r="V99" s="133">
        <f t="shared" si="56"/>
        <v>8096.0000000000009</v>
      </c>
      <c r="W99" s="133">
        <f t="shared" si="57"/>
        <v>8464</v>
      </c>
      <c r="X99" s="133">
        <f t="shared" si="58"/>
        <v>8832</v>
      </c>
      <c r="Y99" s="134">
        <f t="shared" si="59"/>
        <v>9200</v>
      </c>
      <c r="Z99" s="269" t="s">
        <v>357</v>
      </c>
      <c r="AA99" s="263" t="s">
        <v>358</v>
      </c>
    </row>
    <row r="100" spans="1:27" ht="16.5" thickBot="1" x14ac:dyDescent="0.3">
      <c r="A100" s="554">
        <v>6</v>
      </c>
      <c r="B100" s="159" t="s">
        <v>322</v>
      </c>
      <c r="C100" s="126">
        <f t="shared" si="0"/>
        <v>1456.5</v>
      </c>
      <c r="D100" s="126">
        <f t="shared" si="1"/>
        <v>1942</v>
      </c>
      <c r="E100" s="126">
        <f t="shared" si="2"/>
        <v>2427.5</v>
      </c>
      <c r="F100" s="126">
        <f t="shared" si="3"/>
        <v>2913</v>
      </c>
      <c r="G100" s="126">
        <f t="shared" si="4"/>
        <v>3398.5</v>
      </c>
      <c r="H100" s="126">
        <f t="shared" si="18"/>
        <v>3884</v>
      </c>
      <c r="I100" s="126">
        <f t="shared" si="5"/>
        <v>4369.5</v>
      </c>
      <c r="J100" s="126">
        <v>4855</v>
      </c>
      <c r="K100" s="126">
        <f t="shared" si="6"/>
        <v>5340.5</v>
      </c>
      <c r="L100" s="126">
        <f t="shared" si="7"/>
        <v>5826</v>
      </c>
      <c r="M100" s="126">
        <f t="shared" si="8"/>
        <v>6311.5</v>
      </c>
      <c r="N100" s="126">
        <f t="shared" si="9"/>
        <v>6797</v>
      </c>
      <c r="O100" s="126">
        <f t="shared" si="10"/>
        <v>7282.5</v>
      </c>
      <c r="P100" s="126">
        <f t="shared" si="60"/>
        <v>7768</v>
      </c>
      <c r="Q100" s="126">
        <f t="shared" si="61"/>
        <v>8253.5</v>
      </c>
      <c r="R100" s="126">
        <f t="shared" si="62"/>
        <v>8739</v>
      </c>
      <c r="S100" s="126">
        <f t="shared" si="53"/>
        <v>9224.5</v>
      </c>
      <c r="T100" s="126">
        <f t="shared" si="54"/>
        <v>9710</v>
      </c>
      <c r="U100" s="126">
        <f t="shared" si="55"/>
        <v>10195.5</v>
      </c>
      <c r="V100" s="126">
        <f t="shared" si="56"/>
        <v>10681</v>
      </c>
      <c r="W100" s="126">
        <f t="shared" si="57"/>
        <v>11166.5</v>
      </c>
      <c r="X100" s="126">
        <f t="shared" si="58"/>
        <v>11652</v>
      </c>
      <c r="Y100" s="127">
        <f t="shared" si="59"/>
        <v>12137.5</v>
      </c>
      <c r="Z100" s="267" t="s">
        <v>366</v>
      </c>
      <c r="AA100" s="261" t="s">
        <v>367</v>
      </c>
    </row>
    <row r="101" spans="1:27" ht="16.5" thickBot="1" x14ac:dyDescent="0.3">
      <c r="A101" s="555"/>
      <c r="B101" s="130" t="s">
        <v>190</v>
      </c>
      <c r="C101" s="228">
        <f t="shared" si="0"/>
        <v>1456.5</v>
      </c>
      <c r="D101" s="228">
        <f t="shared" si="1"/>
        <v>1942</v>
      </c>
      <c r="E101" s="228">
        <f t="shared" si="2"/>
        <v>2427.5</v>
      </c>
      <c r="F101" s="228">
        <f t="shared" si="3"/>
        <v>2913</v>
      </c>
      <c r="G101" s="228">
        <f t="shared" si="4"/>
        <v>3398.5</v>
      </c>
      <c r="H101" s="228">
        <f t="shared" si="18"/>
        <v>3884</v>
      </c>
      <c r="I101" s="228">
        <f t="shared" si="5"/>
        <v>4369.5</v>
      </c>
      <c r="J101" s="126">
        <v>4855</v>
      </c>
      <c r="K101" s="228">
        <f t="shared" si="6"/>
        <v>5340.5</v>
      </c>
      <c r="L101" s="228">
        <f t="shared" si="7"/>
        <v>5826</v>
      </c>
      <c r="M101" s="228">
        <f t="shared" si="8"/>
        <v>6311.5</v>
      </c>
      <c r="N101" s="228">
        <f t="shared" si="9"/>
        <v>6797</v>
      </c>
      <c r="O101" s="228">
        <f t="shared" si="10"/>
        <v>7282.5</v>
      </c>
      <c r="P101" s="228">
        <f t="shared" si="60"/>
        <v>7768</v>
      </c>
      <c r="Q101" s="228">
        <f t="shared" si="61"/>
        <v>8253.5</v>
      </c>
      <c r="R101" s="228">
        <f t="shared" si="62"/>
        <v>8739</v>
      </c>
      <c r="S101" s="228">
        <f t="shared" si="53"/>
        <v>9224.5</v>
      </c>
      <c r="T101" s="228">
        <f t="shared" si="54"/>
        <v>9710</v>
      </c>
      <c r="U101" s="228">
        <f t="shared" si="55"/>
        <v>10195.5</v>
      </c>
      <c r="V101" s="228">
        <f t="shared" si="56"/>
        <v>10681</v>
      </c>
      <c r="W101" s="228">
        <f t="shared" si="57"/>
        <v>11166.5</v>
      </c>
      <c r="X101" s="228">
        <f t="shared" si="58"/>
        <v>11652</v>
      </c>
      <c r="Y101" s="114">
        <f t="shared" si="59"/>
        <v>12137.5</v>
      </c>
      <c r="Z101" s="268" t="s">
        <v>363</v>
      </c>
      <c r="AA101" s="262" t="s">
        <v>364</v>
      </c>
    </row>
    <row r="102" spans="1:27" ht="16.5" thickBot="1" x14ac:dyDescent="0.3">
      <c r="A102" s="555"/>
      <c r="B102" s="130" t="s">
        <v>170</v>
      </c>
      <c r="C102" s="228">
        <f t="shared" si="0"/>
        <v>1456.5</v>
      </c>
      <c r="D102" s="228">
        <f t="shared" si="1"/>
        <v>1942</v>
      </c>
      <c r="E102" s="228">
        <f t="shared" si="2"/>
        <v>2427.5</v>
      </c>
      <c r="F102" s="228">
        <f t="shared" si="3"/>
        <v>2913</v>
      </c>
      <c r="G102" s="228">
        <f t="shared" si="4"/>
        <v>3398.5</v>
      </c>
      <c r="H102" s="228">
        <f t="shared" si="18"/>
        <v>3884</v>
      </c>
      <c r="I102" s="228">
        <f t="shared" si="5"/>
        <v>4369.5</v>
      </c>
      <c r="J102" s="126">
        <v>4855</v>
      </c>
      <c r="K102" s="228">
        <f t="shared" si="6"/>
        <v>5340.5</v>
      </c>
      <c r="L102" s="228">
        <f t="shared" si="7"/>
        <v>5826</v>
      </c>
      <c r="M102" s="228">
        <f t="shared" si="8"/>
        <v>6311.5</v>
      </c>
      <c r="N102" s="228">
        <f t="shared" si="9"/>
        <v>6797</v>
      </c>
      <c r="O102" s="228">
        <f t="shared" si="10"/>
        <v>7282.5</v>
      </c>
      <c r="P102" s="228">
        <f t="shared" si="60"/>
        <v>7768</v>
      </c>
      <c r="Q102" s="228">
        <f t="shared" si="61"/>
        <v>8253.5</v>
      </c>
      <c r="R102" s="228">
        <f t="shared" si="62"/>
        <v>8739</v>
      </c>
      <c r="S102" s="228">
        <f t="shared" si="53"/>
        <v>9224.5</v>
      </c>
      <c r="T102" s="228">
        <f t="shared" si="54"/>
        <v>9710</v>
      </c>
      <c r="U102" s="228">
        <f t="shared" si="55"/>
        <v>10195.5</v>
      </c>
      <c r="V102" s="228">
        <f t="shared" si="56"/>
        <v>10681</v>
      </c>
      <c r="W102" s="228">
        <f t="shared" si="57"/>
        <v>11166.5</v>
      </c>
      <c r="X102" s="228">
        <f t="shared" si="58"/>
        <v>11652</v>
      </c>
      <c r="Y102" s="114">
        <f t="shared" si="59"/>
        <v>12137.5</v>
      </c>
      <c r="Z102" s="268" t="s">
        <v>363</v>
      </c>
      <c r="AA102" s="262" t="s">
        <v>364</v>
      </c>
    </row>
    <row r="103" spans="1:27" ht="16.5" thickBot="1" x14ac:dyDescent="0.3">
      <c r="A103" s="555"/>
      <c r="B103" s="130" t="s">
        <v>323</v>
      </c>
      <c r="C103" s="228">
        <f t="shared" si="0"/>
        <v>1456.5</v>
      </c>
      <c r="D103" s="228">
        <f t="shared" si="1"/>
        <v>1942</v>
      </c>
      <c r="E103" s="228">
        <f t="shared" si="2"/>
        <v>2427.5</v>
      </c>
      <c r="F103" s="228">
        <f t="shared" si="3"/>
        <v>2913</v>
      </c>
      <c r="G103" s="228">
        <f t="shared" si="4"/>
        <v>3398.5</v>
      </c>
      <c r="H103" s="228">
        <f t="shared" si="18"/>
        <v>3884</v>
      </c>
      <c r="I103" s="228">
        <f t="shared" si="5"/>
        <v>4369.5</v>
      </c>
      <c r="J103" s="126">
        <v>4855</v>
      </c>
      <c r="K103" s="228">
        <f t="shared" si="6"/>
        <v>5340.5</v>
      </c>
      <c r="L103" s="228">
        <f t="shared" si="7"/>
        <v>5826</v>
      </c>
      <c r="M103" s="228">
        <f t="shared" si="8"/>
        <v>6311.5</v>
      </c>
      <c r="N103" s="228">
        <f t="shared" si="9"/>
        <v>6797</v>
      </c>
      <c r="O103" s="228">
        <f t="shared" si="10"/>
        <v>7282.5</v>
      </c>
      <c r="P103" s="228">
        <f t="shared" si="60"/>
        <v>7768</v>
      </c>
      <c r="Q103" s="228">
        <f t="shared" si="61"/>
        <v>8253.5</v>
      </c>
      <c r="R103" s="228">
        <f t="shared" si="62"/>
        <v>8739</v>
      </c>
      <c r="S103" s="228">
        <f t="shared" si="53"/>
        <v>9224.5</v>
      </c>
      <c r="T103" s="228">
        <f t="shared" si="54"/>
        <v>9710</v>
      </c>
      <c r="U103" s="228">
        <f t="shared" si="55"/>
        <v>10195.5</v>
      </c>
      <c r="V103" s="228">
        <f t="shared" si="56"/>
        <v>10681</v>
      </c>
      <c r="W103" s="228">
        <f t="shared" si="57"/>
        <v>11166.5</v>
      </c>
      <c r="X103" s="228">
        <f t="shared" si="58"/>
        <v>11652</v>
      </c>
      <c r="Y103" s="114">
        <f t="shared" si="59"/>
        <v>12137.5</v>
      </c>
      <c r="Z103" s="268" t="s">
        <v>352</v>
      </c>
      <c r="AA103" s="262" t="s">
        <v>353</v>
      </c>
    </row>
    <row r="104" spans="1:27" ht="16.5" thickBot="1" x14ac:dyDescent="0.3">
      <c r="A104" s="555"/>
      <c r="B104" s="163" t="s">
        <v>349</v>
      </c>
      <c r="C104" s="228">
        <f t="shared" si="0"/>
        <v>1456.5</v>
      </c>
      <c r="D104" s="228">
        <f t="shared" si="1"/>
        <v>1942</v>
      </c>
      <c r="E104" s="228">
        <f t="shared" si="2"/>
        <v>2427.5</v>
      </c>
      <c r="F104" s="228">
        <f t="shared" si="3"/>
        <v>2913</v>
      </c>
      <c r="G104" s="228">
        <f t="shared" si="4"/>
        <v>3398.5</v>
      </c>
      <c r="H104" s="228">
        <f t="shared" ref="H104:H113" si="63">J104*0.8</f>
        <v>3884</v>
      </c>
      <c r="I104" s="228">
        <f t="shared" si="5"/>
        <v>4369.5</v>
      </c>
      <c r="J104" s="126">
        <v>4855</v>
      </c>
      <c r="K104" s="228">
        <f t="shared" si="6"/>
        <v>5340.5</v>
      </c>
      <c r="L104" s="228">
        <f t="shared" si="7"/>
        <v>5826</v>
      </c>
      <c r="M104" s="228">
        <f t="shared" si="8"/>
        <v>6311.5</v>
      </c>
      <c r="N104" s="228">
        <f t="shared" si="9"/>
        <v>6797</v>
      </c>
      <c r="O104" s="228">
        <f t="shared" si="10"/>
        <v>7282.5</v>
      </c>
      <c r="P104" s="228">
        <f t="shared" si="60"/>
        <v>7768</v>
      </c>
      <c r="Q104" s="228">
        <f t="shared" si="61"/>
        <v>8253.5</v>
      </c>
      <c r="R104" s="228">
        <f t="shared" si="62"/>
        <v>8739</v>
      </c>
      <c r="S104" s="228">
        <f t="shared" si="53"/>
        <v>9224.5</v>
      </c>
      <c r="T104" s="228">
        <f t="shared" si="54"/>
        <v>9710</v>
      </c>
      <c r="U104" s="228">
        <f t="shared" si="55"/>
        <v>10195.5</v>
      </c>
      <c r="V104" s="228">
        <f t="shared" si="56"/>
        <v>10681</v>
      </c>
      <c r="W104" s="228">
        <f t="shared" si="57"/>
        <v>11166.5</v>
      </c>
      <c r="X104" s="228">
        <f t="shared" si="58"/>
        <v>11652</v>
      </c>
      <c r="Y104" s="114">
        <f t="shared" si="59"/>
        <v>12137.5</v>
      </c>
      <c r="Z104" s="268" t="s">
        <v>366</v>
      </c>
      <c r="AA104" s="262" t="s">
        <v>367</v>
      </c>
    </row>
    <row r="105" spans="1:27" ht="15.75" x14ac:dyDescent="0.25">
      <c r="A105" s="555"/>
      <c r="B105" s="130" t="s">
        <v>191</v>
      </c>
      <c r="C105" s="228">
        <f t="shared" si="0"/>
        <v>1456.5</v>
      </c>
      <c r="D105" s="228">
        <f t="shared" si="1"/>
        <v>1942</v>
      </c>
      <c r="E105" s="228">
        <f t="shared" si="2"/>
        <v>2427.5</v>
      </c>
      <c r="F105" s="228">
        <f t="shared" si="3"/>
        <v>2913</v>
      </c>
      <c r="G105" s="228">
        <f t="shared" si="4"/>
        <v>3398.5</v>
      </c>
      <c r="H105" s="228">
        <f t="shared" si="63"/>
        <v>3884</v>
      </c>
      <c r="I105" s="228">
        <f t="shared" si="5"/>
        <v>4369.5</v>
      </c>
      <c r="J105" s="126">
        <v>4855</v>
      </c>
      <c r="K105" s="228">
        <f t="shared" si="6"/>
        <v>5340.5</v>
      </c>
      <c r="L105" s="228">
        <f t="shared" si="7"/>
        <v>5826</v>
      </c>
      <c r="M105" s="228">
        <f t="shared" si="8"/>
        <v>6311.5</v>
      </c>
      <c r="N105" s="228">
        <f t="shared" si="9"/>
        <v>6797</v>
      </c>
      <c r="O105" s="228">
        <f t="shared" si="10"/>
        <v>7282.5</v>
      </c>
      <c r="P105" s="228">
        <f t="shared" si="60"/>
        <v>7768</v>
      </c>
      <c r="Q105" s="228">
        <f t="shared" si="61"/>
        <v>8253.5</v>
      </c>
      <c r="R105" s="228">
        <f t="shared" si="62"/>
        <v>8739</v>
      </c>
      <c r="S105" s="228">
        <f t="shared" si="53"/>
        <v>9224.5</v>
      </c>
      <c r="T105" s="228">
        <f t="shared" si="54"/>
        <v>9710</v>
      </c>
      <c r="U105" s="228">
        <f t="shared" si="55"/>
        <v>10195.5</v>
      </c>
      <c r="V105" s="228">
        <f t="shared" si="56"/>
        <v>10681</v>
      </c>
      <c r="W105" s="228">
        <f t="shared" si="57"/>
        <v>11166.5</v>
      </c>
      <c r="X105" s="228">
        <f t="shared" si="58"/>
        <v>11652</v>
      </c>
      <c r="Y105" s="114">
        <f t="shared" si="59"/>
        <v>12137.5</v>
      </c>
      <c r="Z105" s="268" t="s">
        <v>352</v>
      </c>
      <c r="AA105" s="262" t="s">
        <v>353</v>
      </c>
    </row>
    <row r="106" spans="1:27" ht="32.25" thickBot="1" x14ac:dyDescent="0.3">
      <c r="A106" s="556"/>
      <c r="B106" s="137" t="s">
        <v>399</v>
      </c>
      <c r="C106" s="133">
        <f t="shared" si="0"/>
        <v>1174.2</v>
      </c>
      <c r="D106" s="133">
        <f t="shared" si="1"/>
        <v>1565.6000000000001</v>
      </c>
      <c r="E106" s="133">
        <f t="shared" si="2"/>
        <v>1957</v>
      </c>
      <c r="F106" s="133">
        <f t="shared" si="3"/>
        <v>2348.4</v>
      </c>
      <c r="G106" s="133">
        <f t="shared" si="4"/>
        <v>2739.7999999999997</v>
      </c>
      <c r="H106" s="133">
        <f t="shared" si="63"/>
        <v>3131.2000000000003</v>
      </c>
      <c r="I106" s="133">
        <f t="shared" si="5"/>
        <v>3522.6</v>
      </c>
      <c r="J106" s="133">
        <v>3914</v>
      </c>
      <c r="K106" s="133">
        <f t="shared" si="6"/>
        <v>4305.4000000000005</v>
      </c>
      <c r="L106" s="133">
        <f t="shared" si="7"/>
        <v>4696.8</v>
      </c>
      <c r="M106" s="133">
        <f t="shared" si="8"/>
        <v>5088.2</v>
      </c>
      <c r="N106" s="133">
        <f t="shared" si="9"/>
        <v>5479.5999999999995</v>
      </c>
      <c r="O106" s="133">
        <f t="shared" si="10"/>
        <v>5871</v>
      </c>
      <c r="P106" s="133">
        <f t="shared" si="50"/>
        <v>6262.4000000000005</v>
      </c>
      <c r="Q106" s="133">
        <f t="shared" si="51"/>
        <v>6653.8</v>
      </c>
      <c r="R106" s="133">
        <f t="shared" si="52"/>
        <v>7045.2</v>
      </c>
      <c r="S106" s="133">
        <f t="shared" si="53"/>
        <v>7436.5999999999995</v>
      </c>
      <c r="T106" s="133">
        <f t="shared" si="54"/>
        <v>7828</v>
      </c>
      <c r="U106" s="133">
        <f t="shared" si="55"/>
        <v>8219.4</v>
      </c>
      <c r="V106" s="133">
        <f t="shared" si="56"/>
        <v>8610.8000000000011</v>
      </c>
      <c r="W106" s="133">
        <f t="shared" si="57"/>
        <v>9002.1999999999989</v>
      </c>
      <c r="X106" s="133">
        <f t="shared" si="58"/>
        <v>9393.6</v>
      </c>
      <c r="Y106" s="134">
        <f t="shared" si="59"/>
        <v>9785</v>
      </c>
      <c r="Z106" s="269" t="s">
        <v>80</v>
      </c>
      <c r="AA106" s="263" t="s">
        <v>353</v>
      </c>
    </row>
    <row r="107" spans="1:27" ht="31.5" x14ac:dyDescent="0.25">
      <c r="A107" s="649">
        <v>7</v>
      </c>
      <c r="B107" s="159" t="s">
        <v>192</v>
      </c>
      <c r="C107" s="126">
        <f t="shared" si="0"/>
        <v>1516.5</v>
      </c>
      <c r="D107" s="126">
        <f t="shared" si="1"/>
        <v>2022</v>
      </c>
      <c r="E107" s="126">
        <f t="shared" si="2"/>
        <v>2527.5</v>
      </c>
      <c r="F107" s="126">
        <f t="shared" si="3"/>
        <v>3033</v>
      </c>
      <c r="G107" s="126">
        <f t="shared" si="4"/>
        <v>3538.5</v>
      </c>
      <c r="H107" s="126">
        <f t="shared" si="63"/>
        <v>4044</v>
      </c>
      <c r="I107" s="126">
        <f t="shared" si="5"/>
        <v>4549.5</v>
      </c>
      <c r="J107" s="126">
        <v>5055</v>
      </c>
      <c r="K107" s="126">
        <f t="shared" si="6"/>
        <v>5560.5</v>
      </c>
      <c r="L107" s="126">
        <f t="shared" si="7"/>
        <v>6066</v>
      </c>
      <c r="M107" s="126">
        <f t="shared" si="8"/>
        <v>6571.5</v>
      </c>
      <c r="N107" s="126">
        <f t="shared" si="9"/>
        <v>7077</v>
      </c>
      <c r="O107" s="126">
        <f t="shared" si="10"/>
        <v>7582.5</v>
      </c>
      <c r="P107" s="126">
        <f t="shared" si="50"/>
        <v>8088</v>
      </c>
      <c r="Q107" s="126">
        <f t="shared" si="51"/>
        <v>8593.5</v>
      </c>
      <c r="R107" s="126">
        <f t="shared" si="52"/>
        <v>9099</v>
      </c>
      <c r="S107" s="126">
        <f t="shared" si="53"/>
        <v>9604.5</v>
      </c>
      <c r="T107" s="126">
        <f t="shared" si="54"/>
        <v>10110</v>
      </c>
      <c r="U107" s="126">
        <f t="shared" si="55"/>
        <v>10615.5</v>
      </c>
      <c r="V107" s="126">
        <f t="shared" si="56"/>
        <v>11121</v>
      </c>
      <c r="W107" s="126">
        <f>J107*2.3</f>
        <v>11626.5</v>
      </c>
      <c r="X107" s="126">
        <f t="shared" si="58"/>
        <v>12132</v>
      </c>
      <c r="Y107" s="127">
        <f t="shared" si="59"/>
        <v>12637.5</v>
      </c>
      <c r="Z107" s="267" t="s">
        <v>298</v>
      </c>
      <c r="AA107" s="261" t="s">
        <v>356</v>
      </c>
    </row>
    <row r="108" spans="1:27" ht="31.5" x14ac:dyDescent="0.25">
      <c r="A108" s="568"/>
      <c r="B108" s="163" t="s">
        <v>193</v>
      </c>
      <c r="C108" s="228">
        <f t="shared" si="0"/>
        <v>1516.5</v>
      </c>
      <c r="D108" s="228">
        <f t="shared" si="1"/>
        <v>2022</v>
      </c>
      <c r="E108" s="228">
        <f t="shared" si="2"/>
        <v>2527.5</v>
      </c>
      <c r="F108" s="228">
        <f t="shared" si="3"/>
        <v>3033</v>
      </c>
      <c r="G108" s="228">
        <f t="shared" si="4"/>
        <v>3538.5</v>
      </c>
      <c r="H108" s="228">
        <f t="shared" si="63"/>
        <v>4044</v>
      </c>
      <c r="I108" s="228">
        <f t="shared" si="5"/>
        <v>4549.5</v>
      </c>
      <c r="J108" s="228">
        <v>5055</v>
      </c>
      <c r="K108" s="228">
        <f t="shared" si="6"/>
        <v>5560.5</v>
      </c>
      <c r="L108" s="228">
        <f t="shared" si="7"/>
        <v>6066</v>
      </c>
      <c r="M108" s="228">
        <f t="shared" si="8"/>
        <v>6571.5</v>
      </c>
      <c r="N108" s="228">
        <f t="shared" si="9"/>
        <v>7077</v>
      </c>
      <c r="O108" s="228">
        <f t="shared" si="10"/>
        <v>7582.5</v>
      </c>
      <c r="P108" s="228">
        <f t="shared" si="50"/>
        <v>8088</v>
      </c>
      <c r="Q108" s="228">
        <f t="shared" si="51"/>
        <v>8593.5</v>
      </c>
      <c r="R108" s="228">
        <f t="shared" si="52"/>
        <v>9099</v>
      </c>
      <c r="S108" s="228">
        <f t="shared" si="53"/>
        <v>9604.5</v>
      </c>
      <c r="T108" s="228">
        <f t="shared" si="54"/>
        <v>10110</v>
      </c>
      <c r="U108" s="228">
        <f t="shared" si="55"/>
        <v>10615.5</v>
      </c>
      <c r="V108" s="228">
        <f t="shared" si="56"/>
        <v>11121</v>
      </c>
      <c r="W108" s="228">
        <f t="shared" si="57"/>
        <v>11626.5</v>
      </c>
      <c r="X108" s="228">
        <f t="shared" si="58"/>
        <v>12132</v>
      </c>
      <c r="Y108" s="114">
        <f t="shared" si="59"/>
        <v>12637.5</v>
      </c>
      <c r="Z108" s="268" t="s">
        <v>298</v>
      </c>
      <c r="AA108" s="262" t="s">
        <v>374</v>
      </c>
    </row>
    <row r="109" spans="1:27" ht="15.75" x14ac:dyDescent="0.25">
      <c r="A109" s="568"/>
      <c r="B109" s="163" t="s">
        <v>174</v>
      </c>
      <c r="C109" s="228">
        <f t="shared" si="0"/>
        <v>1884</v>
      </c>
      <c r="D109" s="228">
        <f t="shared" si="1"/>
        <v>2512</v>
      </c>
      <c r="E109" s="228">
        <f t="shared" si="2"/>
        <v>3140</v>
      </c>
      <c r="F109" s="228">
        <f t="shared" si="3"/>
        <v>3768</v>
      </c>
      <c r="G109" s="228">
        <f t="shared" si="4"/>
        <v>4396</v>
      </c>
      <c r="H109" s="228">
        <f t="shared" si="63"/>
        <v>5024</v>
      </c>
      <c r="I109" s="228">
        <f t="shared" si="5"/>
        <v>5652</v>
      </c>
      <c r="J109" s="228">
        <v>6280</v>
      </c>
      <c r="K109" s="228">
        <f t="shared" si="6"/>
        <v>6908.0000000000009</v>
      </c>
      <c r="L109" s="228">
        <f t="shared" si="7"/>
        <v>7536</v>
      </c>
      <c r="M109" s="228">
        <f t="shared" si="8"/>
        <v>8164</v>
      </c>
      <c r="N109" s="228">
        <f t="shared" si="9"/>
        <v>8792</v>
      </c>
      <c r="O109" s="228">
        <f t="shared" si="10"/>
        <v>9420</v>
      </c>
      <c r="P109" s="228">
        <f t="shared" si="50"/>
        <v>10048</v>
      </c>
      <c r="Q109" s="228">
        <f t="shared" si="51"/>
        <v>10676</v>
      </c>
      <c r="R109" s="228">
        <f t="shared" si="52"/>
        <v>11304</v>
      </c>
      <c r="S109" s="228">
        <f t="shared" si="53"/>
        <v>11932</v>
      </c>
      <c r="T109" s="228">
        <f t="shared" si="54"/>
        <v>12560</v>
      </c>
      <c r="U109" s="228">
        <f t="shared" si="55"/>
        <v>13188</v>
      </c>
      <c r="V109" s="228">
        <f t="shared" si="56"/>
        <v>13816.000000000002</v>
      </c>
      <c r="W109" s="228">
        <f t="shared" si="57"/>
        <v>14443.999999999998</v>
      </c>
      <c r="X109" s="228">
        <f t="shared" si="58"/>
        <v>15072</v>
      </c>
      <c r="Y109" s="114">
        <f t="shared" si="59"/>
        <v>15700</v>
      </c>
      <c r="Z109" s="268" t="s">
        <v>355</v>
      </c>
      <c r="AA109" s="262" t="s">
        <v>356</v>
      </c>
    </row>
    <row r="110" spans="1:27" ht="31.5" x14ac:dyDescent="0.25">
      <c r="A110" s="568"/>
      <c r="B110" s="163" t="s">
        <v>350</v>
      </c>
      <c r="C110" s="228">
        <f t="shared" si="0"/>
        <v>1516.5</v>
      </c>
      <c r="D110" s="228">
        <f t="shared" si="1"/>
        <v>2022</v>
      </c>
      <c r="E110" s="228">
        <f t="shared" si="2"/>
        <v>2527.5</v>
      </c>
      <c r="F110" s="228">
        <f t="shared" si="3"/>
        <v>3033</v>
      </c>
      <c r="G110" s="228">
        <f t="shared" si="4"/>
        <v>3538.5</v>
      </c>
      <c r="H110" s="228">
        <f t="shared" si="63"/>
        <v>4044</v>
      </c>
      <c r="I110" s="228">
        <f t="shared" si="5"/>
        <v>4549.5</v>
      </c>
      <c r="J110" s="228">
        <v>5055</v>
      </c>
      <c r="K110" s="228">
        <f t="shared" si="6"/>
        <v>5560.5</v>
      </c>
      <c r="L110" s="228">
        <f t="shared" si="7"/>
        <v>6066</v>
      </c>
      <c r="M110" s="228">
        <f t="shared" si="8"/>
        <v>6571.5</v>
      </c>
      <c r="N110" s="228">
        <f t="shared" si="9"/>
        <v>7077</v>
      </c>
      <c r="O110" s="228">
        <f t="shared" si="10"/>
        <v>7582.5</v>
      </c>
      <c r="P110" s="228">
        <f t="shared" si="50"/>
        <v>8088</v>
      </c>
      <c r="Q110" s="228">
        <f t="shared" si="51"/>
        <v>8593.5</v>
      </c>
      <c r="R110" s="228">
        <f t="shared" si="52"/>
        <v>9099</v>
      </c>
      <c r="S110" s="228">
        <f t="shared" si="53"/>
        <v>9604.5</v>
      </c>
      <c r="T110" s="228">
        <f t="shared" si="54"/>
        <v>10110</v>
      </c>
      <c r="U110" s="228">
        <f t="shared" si="55"/>
        <v>10615.5</v>
      </c>
      <c r="V110" s="228">
        <f t="shared" si="56"/>
        <v>11121</v>
      </c>
      <c r="W110" s="228">
        <f>J110*2.3</f>
        <v>11626.5</v>
      </c>
      <c r="X110" s="228">
        <f t="shared" si="58"/>
        <v>12132</v>
      </c>
      <c r="Y110" s="114">
        <f t="shared" si="59"/>
        <v>12637.5</v>
      </c>
      <c r="Z110" s="268" t="s">
        <v>80</v>
      </c>
      <c r="AA110" s="262" t="s">
        <v>367</v>
      </c>
    </row>
    <row r="111" spans="1:27" ht="32.25" thickBot="1" x14ac:dyDescent="0.3">
      <c r="A111" s="650"/>
      <c r="B111" s="165" t="s">
        <v>351</v>
      </c>
      <c r="C111" s="133">
        <f t="shared" si="0"/>
        <v>1516.5</v>
      </c>
      <c r="D111" s="133">
        <f t="shared" si="1"/>
        <v>2022</v>
      </c>
      <c r="E111" s="133">
        <f t="shared" si="2"/>
        <v>2527.5</v>
      </c>
      <c r="F111" s="133">
        <f t="shared" si="3"/>
        <v>3033</v>
      </c>
      <c r="G111" s="133">
        <f t="shared" si="4"/>
        <v>3538.5</v>
      </c>
      <c r="H111" s="133">
        <f t="shared" si="63"/>
        <v>4044</v>
      </c>
      <c r="I111" s="133">
        <f t="shared" si="5"/>
        <v>4549.5</v>
      </c>
      <c r="J111" s="133">
        <v>5055</v>
      </c>
      <c r="K111" s="133">
        <f t="shared" si="6"/>
        <v>5560.5</v>
      </c>
      <c r="L111" s="133">
        <f t="shared" si="7"/>
        <v>6066</v>
      </c>
      <c r="M111" s="133">
        <f t="shared" si="8"/>
        <v>6571.5</v>
      </c>
      <c r="N111" s="133">
        <f t="shared" si="9"/>
        <v>7077</v>
      </c>
      <c r="O111" s="133">
        <f t="shared" si="10"/>
        <v>7582.5</v>
      </c>
      <c r="P111" s="133">
        <f t="shared" si="50"/>
        <v>8088</v>
      </c>
      <c r="Q111" s="133">
        <f t="shared" si="51"/>
        <v>8593.5</v>
      </c>
      <c r="R111" s="133">
        <f t="shared" si="52"/>
        <v>9099</v>
      </c>
      <c r="S111" s="133">
        <f t="shared" si="53"/>
        <v>9604.5</v>
      </c>
      <c r="T111" s="133">
        <f t="shared" si="54"/>
        <v>10110</v>
      </c>
      <c r="U111" s="133">
        <f t="shared" si="55"/>
        <v>10615.5</v>
      </c>
      <c r="V111" s="133">
        <f t="shared" si="56"/>
        <v>11121</v>
      </c>
      <c r="W111" s="133">
        <f t="shared" si="57"/>
        <v>11626.5</v>
      </c>
      <c r="X111" s="133">
        <f>J111*2.4</f>
        <v>12132</v>
      </c>
      <c r="Y111" s="134">
        <f t="shared" si="59"/>
        <v>12637.5</v>
      </c>
      <c r="Z111" s="269" t="s">
        <v>298</v>
      </c>
      <c r="AA111" s="263" t="s">
        <v>367</v>
      </c>
    </row>
    <row r="112" spans="1:27" ht="31.5" x14ac:dyDescent="0.25">
      <c r="A112" s="554">
        <v>8</v>
      </c>
      <c r="B112" s="159" t="s">
        <v>195</v>
      </c>
      <c r="C112" s="126">
        <f t="shared" si="0"/>
        <v>1818.6</v>
      </c>
      <c r="D112" s="126">
        <f t="shared" si="1"/>
        <v>2424.8000000000002</v>
      </c>
      <c r="E112" s="126">
        <f t="shared" si="2"/>
        <v>3031</v>
      </c>
      <c r="F112" s="126">
        <f t="shared" si="3"/>
        <v>3637.2</v>
      </c>
      <c r="G112" s="126">
        <f t="shared" si="4"/>
        <v>4243.3999999999996</v>
      </c>
      <c r="H112" s="126">
        <f t="shared" si="63"/>
        <v>4849.6000000000004</v>
      </c>
      <c r="I112" s="126">
        <f t="shared" si="5"/>
        <v>5455.8</v>
      </c>
      <c r="J112" s="126">
        <v>6062</v>
      </c>
      <c r="K112" s="126">
        <f t="shared" si="6"/>
        <v>6668.2000000000007</v>
      </c>
      <c r="L112" s="126">
        <f t="shared" si="7"/>
        <v>7274.4</v>
      </c>
      <c r="M112" s="126">
        <f t="shared" si="8"/>
        <v>7880.6</v>
      </c>
      <c r="N112" s="126">
        <f t="shared" si="9"/>
        <v>8486.7999999999993</v>
      </c>
      <c r="O112" s="126">
        <f t="shared" si="10"/>
        <v>9093</v>
      </c>
      <c r="P112" s="126">
        <f t="shared" si="50"/>
        <v>9699.2000000000007</v>
      </c>
      <c r="Q112" s="126">
        <f t="shared" si="51"/>
        <v>10305.4</v>
      </c>
      <c r="R112" s="126">
        <f t="shared" si="52"/>
        <v>10911.6</v>
      </c>
      <c r="S112" s="126">
        <f t="shared" si="53"/>
        <v>11517.8</v>
      </c>
      <c r="T112" s="126">
        <f t="shared" si="54"/>
        <v>12124</v>
      </c>
      <c r="U112" s="126">
        <f t="shared" si="55"/>
        <v>12730.2</v>
      </c>
      <c r="V112" s="126">
        <f t="shared" si="56"/>
        <v>13336.400000000001</v>
      </c>
      <c r="W112" s="126">
        <f t="shared" si="57"/>
        <v>13942.599999999999</v>
      </c>
      <c r="X112" s="126">
        <f>J112*2.4</f>
        <v>14548.8</v>
      </c>
      <c r="Y112" s="127">
        <f t="shared" si="59"/>
        <v>15155</v>
      </c>
      <c r="Z112" s="267" t="s">
        <v>298</v>
      </c>
      <c r="AA112" s="261" t="s">
        <v>356</v>
      </c>
    </row>
    <row r="113" spans="1:27" ht="32.25" thickBot="1" x14ac:dyDescent="0.3">
      <c r="A113" s="556"/>
      <c r="B113" s="165" t="s">
        <v>327</v>
      </c>
      <c r="C113" s="133">
        <f t="shared" si="0"/>
        <v>1818.6</v>
      </c>
      <c r="D113" s="133">
        <f t="shared" si="1"/>
        <v>2424.8000000000002</v>
      </c>
      <c r="E113" s="133">
        <f t="shared" si="2"/>
        <v>3031</v>
      </c>
      <c r="F113" s="133">
        <f t="shared" si="3"/>
        <v>3637.2</v>
      </c>
      <c r="G113" s="133">
        <f t="shared" si="4"/>
        <v>4243.3999999999996</v>
      </c>
      <c r="H113" s="133">
        <f t="shared" si="63"/>
        <v>4849.6000000000004</v>
      </c>
      <c r="I113" s="133">
        <f t="shared" si="5"/>
        <v>5455.8</v>
      </c>
      <c r="J113" s="133">
        <v>6062</v>
      </c>
      <c r="K113" s="133">
        <f t="shared" si="6"/>
        <v>6668.2000000000007</v>
      </c>
      <c r="L113" s="133">
        <f t="shared" si="7"/>
        <v>7274.4</v>
      </c>
      <c r="M113" s="133">
        <f t="shared" si="8"/>
        <v>7880.6</v>
      </c>
      <c r="N113" s="133">
        <f t="shared" si="9"/>
        <v>8486.7999999999993</v>
      </c>
      <c r="O113" s="133">
        <f t="shared" si="10"/>
        <v>9093</v>
      </c>
      <c r="P113" s="133">
        <f t="shared" si="50"/>
        <v>9699.2000000000007</v>
      </c>
      <c r="Q113" s="133">
        <f t="shared" si="51"/>
        <v>10305.4</v>
      </c>
      <c r="R113" s="133">
        <f t="shared" si="52"/>
        <v>10911.6</v>
      </c>
      <c r="S113" s="133">
        <f t="shared" si="53"/>
        <v>11517.8</v>
      </c>
      <c r="T113" s="133">
        <f t="shared" si="54"/>
        <v>12124</v>
      </c>
      <c r="U113" s="133">
        <f t="shared" si="55"/>
        <v>12730.2</v>
      </c>
      <c r="V113" s="133">
        <f t="shared" si="56"/>
        <v>13336.400000000001</v>
      </c>
      <c r="W113" s="133">
        <f t="shared" si="57"/>
        <v>13942.599999999999</v>
      </c>
      <c r="X113" s="133">
        <f t="shared" si="58"/>
        <v>14548.8</v>
      </c>
      <c r="Y113" s="134">
        <f>J113*2.5</f>
        <v>15155</v>
      </c>
      <c r="Z113" s="269" t="s">
        <v>80</v>
      </c>
      <c r="AA113" s="263" t="s">
        <v>367</v>
      </c>
    </row>
    <row r="114" spans="1:27" ht="15.75" x14ac:dyDescent="0.25">
      <c r="A114" s="367"/>
      <c r="B114" s="376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77"/>
      <c r="AA114" s="377"/>
    </row>
    <row r="115" spans="1:27" x14ac:dyDescent="0.25">
      <c r="A115" s="367"/>
      <c r="B115" s="30" t="s">
        <v>435</v>
      </c>
      <c r="C115" s="41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77"/>
      <c r="AA115" s="377"/>
    </row>
    <row r="116" spans="1:27" ht="15.75" thickBot="1" x14ac:dyDescent="0.3">
      <c r="B116" s="30" t="s">
        <v>431</v>
      </c>
      <c r="C116" s="41"/>
    </row>
    <row r="117" spans="1:27" ht="21" x14ac:dyDescent="0.25">
      <c r="A117" s="12"/>
      <c r="B117" s="351" t="s">
        <v>394</v>
      </c>
      <c r="C117" s="352"/>
      <c r="D117" s="353"/>
      <c r="E117" s="353"/>
      <c r="F117" s="353"/>
      <c r="G117" s="353"/>
      <c r="H117" s="353"/>
      <c r="I117" s="336"/>
      <c r="J117" s="336"/>
      <c r="K117" s="292"/>
      <c r="L117" s="336"/>
      <c r="M117" s="336"/>
      <c r="N117" s="336"/>
      <c r="O117" s="336"/>
      <c r="P117" s="336"/>
      <c r="Q117" s="337"/>
    </row>
    <row r="118" spans="1:27" ht="18.75" x14ac:dyDescent="0.3">
      <c r="B118" s="348" t="s">
        <v>391</v>
      </c>
      <c r="C118" s="349"/>
      <c r="D118" s="350"/>
      <c r="E118" s="350"/>
      <c r="F118" s="350"/>
      <c r="G118" s="350" t="s">
        <v>393</v>
      </c>
      <c r="H118" s="354"/>
      <c r="I118" s="354"/>
      <c r="J118" s="354"/>
      <c r="K118" s="354"/>
      <c r="L118" s="354"/>
      <c r="M118" s="354"/>
      <c r="N118" s="240"/>
      <c r="O118" s="355"/>
      <c r="P118" s="240"/>
      <c r="Q118" s="355"/>
    </row>
    <row r="119" spans="1:27" ht="15.75" thickBot="1" x14ac:dyDescent="0.3">
      <c r="B119" s="356" t="s">
        <v>392</v>
      </c>
      <c r="C119" s="357"/>
      <c r="D119" s="358"/>
      <c r="E119" s="358"/>
      <c r="F119" s="358"/>
      <c r="G119" s="358"/>
      <c r="H119" s="358"/>
      <c r="I119" s="359"/>
      <c r="J119" s="359"/>
      <c r="K119" s="359"/>
      <c r="L119" s="359"/>
      <c r="M119" s="359"/>
      <c r="N119" s="359"/>
      <c r="O119" s="359"/>
      <c r="P119" s="359"/>
      <c r="Q119" s="360"/>
    </row>
    <row r="121" spans="1:27" ht="15.75" x14ac:dyDescent="0.25">
      <c r="A121" s="12"/>
      <c r="B121" s="239" t="s">
        <v>104</v>
      </c>
      <c r="C121" s="285" t="s">
        <v>105</v>
      </c>
      <c r="D121" s="286"/>
      <c r="E121" s="287"/>
      <c r="F121" s="283" t="s">
        <v>106</v>
      </c>
      <c r="G121" s="283"/>
      <c r="H121" s="283"/>
      <c r="I121" s="283"/>
      <c r="J121" s="282" t="s">
        <v>107</v>
      </c>
      <c r="K121" s="282"/>
      <c r="L121" s="282"/>
      <c r="M121" s="282"/>
      <c r="N121" s="279" t="s">
        <v>134</v>
      </c>
      <c r="O121" s="280"/>
      <c r="P121" s="280"/>
      <c r="Q121" s="281"/>
    </row>
    <row r="122" spans="1:27" ht="15.75" x14ac:dyDescent="0.25">
      <c r="A122" s="12"/>
      <c r="B122" s="239" t="s">
        <v>111</v>
      </c>
      <c r="C122" s="241" t="s">
        <v>112</v>
      </c>
      <c r="D122" s="242"/>
      <c r="E122" s="243"/>
      <c r="F122" s="239" t="s">
        <v>113</v>
      </c>
      <c r="G122" s="239"/>
      <c r="H122" s="239"/>
      <c r="I122" s="239"/>
      <c r="J122" s="239" t="s">
        <v>114</v>
      </c>
      <c r="K122" s="239"/>
      <c r="L122" s="239"/>
      <c r="M122" s="239"/>
      <c r="N122" s="235">
        <v>270</v>
      </c>
      <c r="O122" s="236"/>
      <c r="P122" s="236"/>
      <c r="Q122" s="237"/>
    </row>
    <row r="123" spans="1:27" ht="21" x14ac:dyDescent="0.35">
      <c r="A123" s="63" t="s">
        <v>16</v>
      </c>
    </row>
  </sheetData>
  <mergeCells count="48">
    <mergeCell ref="A1:V1"/>
    <mergeCell ref="Q2:R2"/>
    <mergeCell ref="B3:R3"/>
    <mergeCell ref="A4:A5"/>
    <mergeCell ref="B4:B5"/>
    <mergeCell ref="C4:X4"/>
    <mergeCell ref="A112:A113"/>
    <mergeCell ref="Z29:Z30"/>
    <mergeCell ref="W77:W78"/>
    <mergeCell ref="V77:V78"/>
    <mergeCell ref="U77:U78"/>
    <mergeCell ref="T77:T78"/>
    <mergeCell ref="S77:S78"/>
    <mergeCell ref="R77:R78"/>
    <mergeCell ref="Q77:Q78"/>
    <mergeCell ref="P77:P78"/>
    <mergeCell ref="O77:O78"/>
    <mergeCell ref="N77:N78"/>
    <mergeCell ref="I77:I78"/>
    <mergeCell ref="A16:A32"/>
    <mergeCell ref="AA29:AA30"/>
    <mergeCell ref="Z77:Z78"/>
    <mergeCell ref="AA77:AA78"/>
    <mergeCell ref="A100:A106"/>
    <mergeCell ref="A107:A111"/>
    <mergeCell ref="Z82:AA82"/>
    <mergeCell ref="G77:G78"/>
    <mergeCell ref="F77:F78"/>
    <mergeCell ref="E77:E78"/>
    <mergeCell ref="C82:Y82"/>
    <mergeCell ref="A81:AA81"/>
    <mergeCell ref="H77:H78"/>
    <mergeCell ref="Z4:AA4"/>
    <mergeCell ref="D77:D78"/>
    <mergeCell ref="Y77:Y78"/>
    <mergeCell ref="X77:X78"/>
    <mergeCell ref="A84:A99"/>
    <mergeCell ref="A7:A15"/>
    <mergeCell ref="B29:B30"/>
    <mergeCell ref="A68:A80"/>
    <mergeCell ref="B77:B78"/>
    <mergeCell ref="A67:AA67"/>
    <mergeCell ref="A33:A66"/>
    <mergeCell ref="B82:B83"/>
    <mergeCell ref="C77:C78"/>
    <mergeCell ref="M77:M78"/>
    <mergeCell ref="L77:L78"/>
    <mergeCell ref="K77:K78"/>
  </mergeCells>
  <pageMargins left="0.25" right="0.25" top="0.75" bottom="0.75" header="0.3" footer="0.3"/>
  <pageSetup paperSize="9" scale="3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25"/>
  <sheetViews>
    <sheetView topLeftCell="A108" zoomScale="85" zoomScaleNormal="85" zoomScalePageLayoutView="85" workbookViewId="0">
      <selection activeCell="J114" sqref="J114"/>
    </sheetView>
  </sheetViews>
  <sheetFormatPr defaultRowHeight="15" x14ac:dyDescent="0.25"/>
  <cols>
    <col min="1" max="1" width="3.7109375" customWidth="1"/>
    <col min="2" max="2" width="37" customWidth="1"/>
  </cols>
  <sheetData>
    <row r="1" spans="1:33" ht="18" x14ac:dyDescent="0.25">
      <c r="A1" s="518" t="s">
        <v>131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</row>
    <row r="2" spans="1:33" ht="21" x14ac:dyDescent="0.35">
      <c r="O2" s="506"/>
      <c r="P2" s="506"/>
    </row>
    <row r="3" spans="1:33" ht="16.5" thickBot="1" x14ac:dyDescent="0.3">
      <c r="B3" s="665" t="s">
        <v>409</v>
      </c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</row>
    <row r="4" spans="1:33" ht="25.5" customHeight="1" thickBot="1" x14ac:dyDescent="0.3">
      <c r="A4" s="571"/>
      <c r="B4" s="523" t="s">
        <v>1</v>
      </c>
      <c r="C4" s="666" t="s">
        <v>2</v>
      </c>
      <c r="D4" s="655"/>
      <c r="E4" s="655"/>
      <c r="F4" s="655"/>
      <c r="G4" s="655"/>
      <c r="H4" s="655"/>
      <c r="I4" s="655"/>
      <c r="J4" s="655"/>
      <c r="K4" s="655"/>
      <c r="L4" s="655"/>
      <c r="M4" s="655"/>
      <c r="N4" s="655"/>
      <c r="O4" s="655"/>
      <c r="P4" s="655"/>
      <c r="Q4" s="655"/>
      <c r="R4" s="655"/>
      <c r="S4" s="655"/>
      <c r="T4" s="655"/>
      <c r="U4" s="655"/>
      <c r="V4" s="655"/>
      <c r="W4" s="655"/>
      <c r="X4" s="655"/>
      <c r="Y4" s="655"/>
      <c r="Z4" s="655"/>
      <c r="AA4" s="655"/>
      <c r="AB4" s="655"/>
      <c r="AC4" s="655"/>
      <c r="AD4" s="656"/>
      <c r="AE4" s="595" t="s">
        <v>380</v>
      </c>
      <c r="AF4" s="596"/>
    </row>
    <row r="5" spans="1:33" ht="26.25" thickBot="1" x14ac:dyDescent="0.3">
      <c r="A5" s="572"/>
      <c r="B5" s="524"/>
      <c r="C5" s="272">
        <v>0.3</v>
      </c>
      <c r="D5" s="222">
        <v>0.4</v>
      </c>
      <c r="E5" s="222">
        <v>0.5</v>
      </c>
      <c r="F5" s="222">
        <v>0.6</v>
      </c>
      <c r="G5" s="222">
        <v>0.7</v>
      </c>
      <c r="H5" s="222">
        <v>0.8</v>
      </c>
      <c r="I5" s="222">
        <v>0.9</v>
      </c>
      <c r="J5" s="222">
        <v>1</v>
      </c>
      <c r="K5" s="222">
        <v>1.1000000000000001</v>
      </c>
      <c r="L5" s="222">
        <v>1.2</v>
      </c>
      <c r="M5" s="222">
        <v>1.3</v>
      </c>
      <c r="N5" s="222">
        <v>1.4</v>
      </c>
      <c r="O5" s="222">
        <v>1.5</v>
      </c>
      <c r="P5" s="222">
        <v>1.6</v>
      </c>
      <c r="Q5" s="222">
        <v>1.7</v>
      </c>
      <c r="R5" s="222">
        <v>1.8</v>
      </c>
      <c r="S5" s="222">
        <v>1.9</v>
      </c>
      <c r="T5" s="222">
        <v>2</v>
      </c>
      <c r="U5" s="222">
        <v>2.1</v>
      </c>
      <c r="V5" s="222">
        <v>2.2000000000000002</v>
      </c>
      <c r="W5" s="222">
        <v>2.2999999999999998</v>
      </c>
      <c r="X5" s="222">
        <v>2.4</v>
      </c>
      <c r="Y5" s="223">
        <v>2.5</v>
      </c>
      <c r="Z5" s="223">
        <v>2.6</v>
      </c>
      <c r="AA5" s="223">
        <v>2.7</v>
      </c>
      <c r="AB5" s="223">
        <v>2.8</v>
      </c>
      <c r="AC5" s="223">
        <v>2.9</v>
      </c>
      <c r="AD5" s="223">
        <v>3</v>
      </c>
      <c r="AE5" s="265" t="s">
        <v>296</v>
      </c>
      <c r="AF5" s="258" t="s">
        <v>381</v>
      </c>
      <c r="AG5" s="371"/>
    </row>
    <row r="6" spans="1:33" ht="32.25" thickBot="1" x14ac:dyDescent="0.3">
      <c r="A6" s="259">
        <v>0</v>
      </c>
      <c r="B6" s="215" t="s">
        <v>376</v>
      </c>
      <c r="C6" s="144">
        <f>J6*0.3</f>
        <v>651</v>
      </c>
      <c r="D6" s="144">
        <f>J6*0.4</f>
        <v>868</v>
      </c>
      <c r="E6" s="144">
        <f>J6*0.5</f>
        <v>1085</v>
      </c>
      <c r="F6" s="144">
        <f>J6*0.6</f>
        <v>1302</v>
      </c>
      <c r="G6" s="144">
        <f>J6*0.7</f>
        <v>1519</v>
      </c>
      <c r="H6" s="144">
        <f>J6*0.8</f>
        <v>1736</v>
      </c>
      <c r="I6" s="144">
        <v>1529</v>
      </c>
      <c r="J6" s="368">
        <v>2170</v>
      </c>
      <c r="K6" s="144">
        <f>J6*1.1</f>
        <v>2387</v>
      </c>
      <c r="L6" s="144">
        <f>J6*1.2</f>
        <v>2604</v>
      </c>
      <c r="M6" s="144">
        <f>J6*1.3</f>
        <v>2821</v>
      </c>
      <c r="N6" s="144">
        <f>J6*1.4</f>
        <v>3038</v>
      </c>
      <c r="O6" s="144">
        <f>J6*1.5</f>
        <v>3255</v>
      </c>
      <c r="P6" s="144">
        <f>J6*1.6</f>
        <v>3472</v>
      </c>
      <c r="Q6" s="144">
        <f>J6*1.7</f>
        <v>3689</v>
      </c>
      <c r="R6" s="144">
        <f>J6*1.8</f>
        <v>3906</v>
      </c>
      <c r="S6" s="144">
        <f>J6*1.9</f>
        <v>4123</v>
      </c>
      <c r="T6" s="144">
        <f>J6*2</f>
        <v>4340</v>
      </c>
      <c r="U6" s="144">
        <f>J6*2.1</f>
        <v>4557</v>
      </c>
      <c r="V6" s="144">
        <f>J6*2.2</f>
        <v>4774</v>
      </c>
      <c r="W6" s="144">
        <f>J6*2.3</f>
        <v>4991</v>
      </c>
      <c r="X6" s="144">
        <f>J6*2.4</f>
        <v>5208</v>
      </c>
      <c r="Y6" s="145">
        <f>J6*2.5</f>
        <v>5425</v>
      </c>
      <c r="Z6" s="145">
        <f t="shared" ref="Z6:AD21" si="0">K6*2.5</f>
        <v>5967.5</v>
      </c>
      <c r="AA6" s="145">
        <f t="shared" si="0"/>
        <v>6510</v>
      </c>
      <c r="AB6" s="145">
        <f t="shared" si="0"/>
        <v>7052.5</v>
      </c>
      <c r="AC6" s="145">
        <f t="shared" si="0"/>
        <v>7595</v>
      </c>
      <c r="AD6" s="145">
        <f t="shared" si="0"/>
        <v>8137.5</v>
      </c>
      <c r="AE6" s="266" t="s">
        <v>352</v>
      </c>
      <c r="AF6" s="260" t="s">
        <v>353</v>
      </c>
    </row>
    <row r="7" spans="1:33" ht="16.5" thickBot="1" x14ac:dyDescent="0.3">
      <c r="A7" s="639">
        <v>1</v>
      </c>
      <c r="B7" s="488" t="s">
        <v>179</v>
      </c>
      <c r="C7" s="126">
        <f t="shared" ref="C7:C113" si="1">J7*0.3</f>
        <v>751.5</v>
      </c>
      <c r="D7" s="126">
        <f t="shared" ref="D7:D113" si="2">J7*0.4</f>
        <v>1002</v>
      </c>
      <c r="E7" s="126">
        <f t="shared" ref="E7:E113" si="3">J7*0.5</f>
        <v>1252.5</v>
      </c>
      <c r="F7" s="126">
        <f t="shared" ref="F7:F113" si="4">J7*0.6</f>
        <v>1503</v>
      </c>
      <c r="G7" s="126">
        <f t="shared" ref="G7:G113" si="5">J7*0.7</f>
        <v>1753.5</v>
      </c>
      <c r="H7" s="126">
        <f>J7*0.8</f>
        <v>2004</v>
      </c>
      <c r="I7" s="126">
        <f t="shared" ref="I7:I113" si="6">J7*0.9</f>
        <v>2254.5</v>
      </c>
      <c r="J7" s="126">
        <v>2505</v>
      </c>
      <c r="K7" s="126">
        <f t="shared" ref="K7:K113" si="7">J7*1.1</f>
        <v>2755.5</v>
      </c>
      <c r="L7" s="126">
        <f t="shared" ref="L7:L113" si="8">J7*1.2</f>
        <v>3006</v>
      </c>
      <c r="M7" s="126">
        <f t="shared" ref="M7:M113" si="9">J7*1.3</f>
        <v>3256.5</v>
      </c>
      <c r="N7" s="126">
        <f t="shared" ref="N7:N113" si="10">J7*1.4</f>
        <v>3507</v>
      </c>
      <c r="O7" s="126">
        <f t="shared" ref="O7:O113" si="11">J7*1.5</f>
        <v>3757.5</v>
      </c>
      <c r="P7" s="126">
        <f>J7*1.6</f>
        <v>4008</v>
      </c>
      <c r="Q7" s="126">
        <f>J7*1.7</f>
        <v>4258.5</v>
      </c>
      <c r="R7" s="126">
        <f>J7*1.8</f>
        <v>4509</v>
      </c>
      <c r="S7" s="126">
        <f t="shared" ref="S7:S77" si="12">J7*1.9</f>
        <v>4759.5</v>
      </c>
      <c r="T7" s="126">
        <f t="shared" ref="T7:T77" si="13">J7*2</f>
        <v>5010</v>
      </c>
      <c r="U7" s="126">
        <f t="shared" ref="U7:U77" si="14">J7*2.1</f>
        <v>5260.5</v>
      </c>
      <c r="V7" s="126">
        <f t="shared" ref="V7:V77" si="15">J7*2.2</f>
        <v>5511</v>
      </c>
      <c r="W7" s="126">
        <f t="shared" ref="W7:W77" si="16">J7*2.3</f>
        <v>5761.5</v>
      </c>
      <c r="X7" s="126">
        <f t="shared" ref="X7:X77" si="17">J7*2.4</f>
        <v>6012</v>
      </c>
      <c r="Y7" s="127">
        <f t="shared" ref="Y7:Y77" si="18">J7*2.5</f>
        <v>6262.5</v>
      </c>
      <c r="Z7" s="127">
        <f t="shared" si="0"/>
        <v>6888.75</v>
      </c>
      <c r="AA7" s="127">
        <f t="shared" si="0"/>
        <v>7515</v>
      </c>
      <c r="AB7" s="127">
        <f t="shared" si="0"/>
        <v>8141.25</v>
      </c>
      <c r="AC7" s="127">
        <f t="shared" si="0"/>
        <v>8767.5</v>
      </c>
      <c r="AD7" s="127">
        <f t="shared" si="0"/>
        <v>9393.75</v>
      </c>
      <c r="AE7" s="267" t="s">
        <v>352</v>
      </c>
      <c r="AF7" s="261" t="s">
        <v>353</v>
      </c>
    </row>
    <row r="8" spans="1:33" ht="16.5" thickBot="1" x14ac:dyDescent="0.3">
      <c r="A8" s="640"/>
      <c r="B8" s="484" t="s">
        <v>180</v>
      </c>
      <c r="C8" s="228">
        <f t="shared" si="1"/>
        <v>751.5</v>
      </c>
      <c r="D8" s="228">
        <f t="shared" si="2"/>
        <v>1002</v>
      </c>
      <c r="E8" s="228">
        <f t="shared" si="3"/>
        <v>1252.5</v>
      </c>
      <c r="F8" s="228">
        <f t="shared" si="4"/>
        <v>1503</v>
      </c>
      <c r="G8" s="228">
        <f t="shared" si="5"/>
        <v>1753.5</v>
      </c>
      <c r="H8" s="228">
        <f t="shared" ref="H8:H103" si="19">J8*0.8</f>
        <v>2004</v>
      </c>
      <c r="I8" s="228">
        <f t="shared" si="6"/>
        <v>2254.5</v>
      </c>
      <c r="J8" s="126">
        <v>2505</v>
      </c>
      <c r="K8" s="228">
        <f t="shared" si="7"/>
        <v>2755.5</v>
      </c>
      <c r="L8" s="228">
        <f t="shared" si="8"/>
        <v>3006</v>
      </c>
      <c r="M8" s="228">
        <f t="shared" si="9"/>
        <v>3256.5</v>
      </c>
      <c r="N8" s="228">
        <f t="shared" si="10"/>
        <v>3507</v>
      </c>
      <c r="O8" s="228">
        <f t="shared" si="11"/>
        <v>3757.5</v>
      </c>
      <c r="P8" s="228">
        <f t="shared" ref="P8:P35" si="20">J8*1.6</f>
        <v>4008</v>
      </c>
      <c r="Q8" s="228">
        <f t="shared" ref="Q8:Q35" si="21">J8*1.7</f>
        <v>4258.5</v>
      </c>
      <c r="R8" s="228">
        <f t="shared" ref="R8:R35" si="22">J8*1.8</f>
        <v>4509</v>
      </c>
      <c r="S8" s="228">
        <f t="shared" si="12"/>
        <v>4759.5</v>
      </c>
      <c r="T8" s="228">
        <f t="shared" si="13"/>
        <v>5010</v>
      </c>
      <c r="U8" s="228">
        <f t="shared" si="14"/>
        <v>5260.5</v>
      </c>
      <c r="V8" s="228">
        <f t="shared" si="15"/>
        <v>5511</v>
      </c>
      <c r="W8" s="228">
        <f t="shared" si="16"/>
        <v>5761.5</v>
      </c>
      <c r="X8" s="228">
        <f t="shared" si="17"/>
        <v>6012</v>
      </c>
      <c r="Y8" s="114">
        <f t="shared" si="18"/>
        <v>6262.5</v>
      </c>
      <c r="Z8" s="284">
        <f t="shared" si="0"/>
        <v>6888.75</v>
      </c>
      <c r="AA8" s="284">
        <f t="shared" si="0"/>
        <v>7515</v>
      </c>
      <c r="AB8" s="284">
        <f t="shared" si="0"/>
        <v>8141.25</v>
      </c>
      <c r="AC8" s="284">
        <f t="shared" si="0"/>
        <v>8767.5</v>
      </c>
      <c r="AD8" s="284">
        <f t="shared" si="0"/>
        <v>9393.75</v>
      </c>
      <c r="AE8" s="268" t="s">
        <v>352</v>
      </c>
      <c r="AF8" s="262" t="s">
        <v>353</v>
      </c>
    </row>
    <row r="9" spans="1:33" ht="16.5" thickBot="1" x14ac:dyDescent="0.3">
      <c r="A9" s="640"/>
      <c r="B9" s="484" t="s">
        <v>139</v>
      </c>
      <c r="C9" s="228">
        <f t="shared" si="1"/>
        <v>751.5</v>
      </c>
      <c r="D9" s="228">
        <f t="shared" si="2"/>
        <v>1002</v>
      </c>
      <c r="E9" s="228">
        <f t="shared" si="3"/>
        <v>1252.5</v>
      </c>
      <c r="F9" s="228">
        <f t="shared" si="4"/>
        <v>1503</v>
      </c>
      <c r="G9" s="228">
        <f t="shared" si="5"/>
        <v>1753.5</v>
      </c>
      <c r="H9" s="228">
        <f t="shared" si="19"/>
        <v>2004</v>
      </c>
      <c r="I9" s="228">
        <f t="shared" si="6"/>
        <v>2254.5</v>
      </c>
      <c r="J9" s="126">
        <v>2505</v>
      </c>
      <c r="K9" s="228">
        <f t="shared" si="7"/>
        <v>2755.5</v>
      </c>
      <c r="L9" s="228">
        <f t="shared" si="8"/>
        <v>3006</v>
      </c>
      <c r="M9" s="228">
        <f t="shared" si="9"/>
        <v>3256.5</v>
      </c>
      <c r="N9" s="228">
        <f t="shared" si="10"/>
        <v>3507</v>
      </c>
      <c r="O9" s="228">
        <f t="shared" si="11"/>
        <v>3757.5</v>
      </c>
      <c r="P9" s="228">
        <f t="shared" si="20"/>
        <v>4008</v>
      </c>
      <c r="Q9" s="228">
        <f t="shared" si="21"/>
        <v>4258.5</v>
      </c>
      <c r="R9" s="228">
        <f t="shared" si="22"/>
        <v>4509</v>
      </c>
      <c r="S9" s="228">
        <f t="shared" si="12"/>
        <v>4759.5</v>
      </c>
      <c r="T9" s="228">
        <f t="shared" si="13"/>
        <v>5010</v>
      </c>
      <c r="U9" s="228">
        <f t="shared" si="14"/>
        <v>5260.5</v>
      </c>
      <c r="V9" s="228">
        <f t="shared" si="15"/>
        <v>5511</v>
      </c>
      <c r="W9" s="228">
        <f t="shared" si="16"/>
        <v>5761.5</v>
      </c>
      <c r="X9" s="228">
        <f t="shared" si="17"/>
        <v>6012</v>
      </c>
      <c r="Y9" s="114">
        <f t="shared" si="18"/>
        <v>6262.5</v>
      </c>
      <c r="Z9" s="284">
        <f t="shared" si="0"/>
        <v>6888.75</v>
      </c>
      <c r="AA9" s="284">
        <f t="shared" si="0"/>
        <v>7515</v>
      </c>
      <c r="AB9" s="284">
        <f t="shared" si="0"/>
        <v>8141.25</v>
      </c>
      <c r="AC9" s="284">
        <f t="shared" si="0"/>
        <v>8767.5</v>
      </c>
      <c r="AD9" s="284">
        <f t="shared" si="0"/>
        <v>9393.75</v>
      </c>
      <c r="AE9" s="268" t="s">
        <v>352</v>
      </c>
      <c r="AF9" s="262" t="s">
        <v>354</v>
      </c>
    </row>
    <row r="10" spans="1:33" ht="16.5" thickBot="1" x14ac:dyDescent="0.3">
      <c r="A10" s="640"/>
      <c r="B10" s="484" t="s">
        <v>140</v>
      </c>
      <c r="C10" s="228">
        <f t="shared" si="1"/>
        <v>751.5</v>
      </c>
      <c r="D10" s="228">
        <f t="shared" si="2"/>
        <v>1002</v>
      </c>
      <c r="E10" s="228">
        <f t="shared" si="3"/>
        <v>1252.5</v>
      </c>
      <c r="F10" s="228">
        <f t="shared" si="4"/>
        <v>1503</v>
      </c>
      <c r="G10" s="228">
        <f t="shared" si="5"/>
        <v>1753.5</v>
      </c>
      <c r="H10" s="228">
        <f t="shared" si="19"/>
        <v>2004</v>
      </c>
      <c r="I10" s="228">
        <f t="shared" si="6"/>
        <v>2254.5</v>
      </c>
      <c r="J10" s="126">
        <v>2505</v>
      </c>
      <c r="K10" s="228">
        <f t="shared" si="7"/>
        <v>2755.5</v>
      </c>
      <c r="L10" s="228">
        <f t="shared" si="8"/>
        <v>3006</v>
      </c>
      <c r="M10" s="228">
        <f t="shared" si="9"/>
        <v>3256.5</v>
      </c>
      <c r="N10" s="228">
        <f t="shared" si="10"/>
        <v>3507</v>
      </c>
      <c r="O10" s="228">
        <f t="shared" si="11"/>
        <v>3757.5</v>
      </c>
      <c r="P10" s="228">
        <f t="shared" si="20"/>
        <v>4008</v>
      </c>
      <c r="Q10" s="228">
        <f t="shared" si="21"/>
        <v>4258.5</v>
      </c>
      <c r="R10" s="228">
        <f t="shared" si="22"/>
        <v>4509</v>
      </c>
      <c r="S10" s="228">
        <f t="shared" si="12"/>
        <v>4759.5</v>
      </c>
      <c r="T10" s="228">
        <f t="shared" si="13"/>
        <v>5010</v>
      </c>
      <c r="U10" s="228">
        <f t="shared" si="14"/>
        <v>5260.5</v>
      </c>
      <c r="V10" s="228">
        <f t="shared" si="15"/>
        <v>5511</v>
      </c>
      <c r="W10" s="228">
        <f t="shared" si="16"/>
        <v>5761.5</v>
      </c>
      <c r="X10" s="228">
        <f t="shared" si="17"/>
        <v>6012</v>
      </c>
      <c r="Y10" s="114">
        <f t="shared" si="18"/>
        <v>6262.5</v>
      </c>
      <c r="Z10" s="284">
        <f t="shared" si="0"/>
        <v>6888.75</v>
      </c>
      <c r="AA10" s="284">
        <f t="shared" si="0"/>
        <v>7515</v>
      </c>
      <c r="AB10" s="284">
        <f t="shared" si="0"/>
        <v>8141.25</v>
      </c>
      <c r="AC10" s="284">
        <f t="shared" si="0"/>
        <v>8767.5</v>
      </c>
      <c r="AD10" s="284">
        <f t="shared" si="0"/>
        <v>9393.75</v>
      </c>
      <c r="AE10" s="268" t="s">
        <v>352</v>
      </c>
      <c r="AF10" s="262" t="s">
        <v>353</v>
      </c>
    </row>
    <row r="11" spans="1:33" ht="16.5" thickBot="1" x14ac:dyDescent="0.3">
      <c r="A11" s="640"/>
      <c r="B11" s="484" t="s">
        <v>181</v>
      </c>
      <c r="C11" s="228">
        <f t="shared" si="1"/>
        <v>751.5</v>
      </c>
      <c r="D11" s="228">
        <f t="shared" si="2"/>
        <v>1002</v>
      </c>
      <c r="E11" s="228">
        <f t="shared" si="3"/>
        <v>1252.5</v>
      </c>
      <c r="F11" s="228">
        <f t="shared" si="4"/>
        <v>1503</v>
      </c>
      <c r="G11" s="228">
        <f t="shared" si="5"/>
        <v>1753.5</v>
      </c>
      <c r="H11" s="228">
        <f t="shared" si="19"/>
        <v>2004</v>
      </c>
      <c r="I11" s="228">
        <f t="shared" si="6"/>
        <v>2254.5</v>
      </c>
      <c r="J11" s="126">
        <v>2505</v>
      </c>
      <c r="K11" s="228">
        <f t="shared" si="7"/>
        <v>2755.5</v>
      </c>
      <c r="L11" s="228">
        <f t="shared" si="8"/>
        <v>3006</v>
      </c>
      <c r="M11" s="228">
        <f t="shared" si="9"/>
        <v>3256.5</v>
      </c>
      <c r="N11" s="228">
        <f t="shared" si="10"/>
        <v>3507</v>
      </c>
      <c r="O11" s="228">
        <f t="shared" si="11"/>
        <v>3757.5</v>
      </c>
      <c r="P11" s="228">
        <f t="shared" si="20"/>
        <v>4008</v>
      </c>
      <c r="Q11" s="228">
        <f t="shared" si="21"/>
        <v>4258.5</v>
      </c>
      <c r="R11" s="228">
        <f t="shared" si="22"/>
        <v>4509</v>
      </c>
      <c r="S11" s="228">
        <f t="shared" si="12"/>
        <v>4759.5</v>
      </c>
      <c r="T11" s="228">
        <f t="shared" si="13"/>
        <v>5010</v>
      </c>
      <c r="U11" s="228">
        <f t="shared" si="14"/>
        <v>5260.5</v>
      </c>
      <c r="V11" s="228">
        <f t="shared" si="15"/>
        <v>5511</v>
      </c>
      <c r="W11" s="228">
        <f t="shared" si="16"/>
        <v>5761.5</v>
      </c>
      <c r="X11" s="228">
        <f t="shared" si="17"/>
        <v>6012</v>
      </c>
      <c r="Y11" s="114">
        <f t="shared" si="18"/>
        <v>6262.5</v>
      </c>
      <c r="Z11" s="284">
        <f t="shared" si="0"/>
        <v>6888.75</v>
      </c>
      <c r="AA11" s="284">
        <f t="shared" si="0"/>
        <v>7515</v>
      </c>
      <c r="AB11" s="284">
        <f t="shared" si="0"/>
        <v>8141.25</v>
      </c>
      <c r="AC11" s="284">
        <f t="shared" si="0"/>
        <v>8767.5</v>
      </c>
      <c r="AD11" s="284">
        <f t="shared" si="0"/>
        <v>9393.75</v>
      </c>
      <c r="AE11" s="268" t="s">
        <v>352</v>
      </c>
      <c r="AF11" s="262" t="s">
        <v>353</v>
      </c>
    </row>
    <row r="12" spans="1:33" ht="16.5" thickBot="1" x14ac:dyDescent="0.3">
      <c r="A12" s="640"/>
      <c r="B12" s="484" t="s">
        <v>292</v>
      </c>
      <c r="C12" s="228">
        <f t="shared" si="1"/>
        <v>751.5</v>
      </c>
      <c r="D12" s="228">
        <f t="shared" si="2"/>
        <v>1002</v>
      </c>
      <c r="E12" s="228">
        <f t="shared" si="3"/>
        <v>1252.5</v>
      </c>
      <c r="F12" s="228">
        <f t="shared" si="4"/>
        <v>1503</v>
      </c>
      <c r="G12" s="228">
        <f t="shared" si="5"/>
        <v>1753.5</v>
      </c>
      <c r="H12" s="228">
        <f t="shared" si="19"/>
        <v>2004</v>
      </c>
      <c r="I12" s="228">
        <f t="shared" si="6"/>
        <v>2254.5</v>
      </c>
      <c r="J12" s="126">
        <v>2505</v>
      </c>
      <c r="K12" s="228">
        <f t="shared" si="7"/>
        <v>2755.5</v>
      </c>
      <c r="L12" s="228">
        <f t="shared" si="8"/>
        <v>3006</v>
      </c>
      <c r="M12" s="228">
        <f t="shared" si="9"/>
        <v>3256.5</v>
      </c>
      <c r="N12" s="228">
        <f t="shared" si="10"/>
        <v>3507</v>
      </c>
      <c r="O12" s="228">
        <f t="shared" si="11"/>
        <v>3757.5</v>
      </c>
      <c r="P12" s="228">
        <f t="shared" si="20"/>
        <v>4008</v>
      </c>
      <c r="Q12" s="228">
        <f t="shared" si="21"/>
        <v>4258.5</v>
      </c>
      <c r="R12" s="228">
        <f t="shared" si="22"/>
        <v>4509</v>
      </c>
      <c r="S12" s="228">
        <f t="shared" si="12"/>
        <v>4759.5</v>
      </c>
      <c r="T12" s="228">
        <f t="shared" si="13"/>
        <v>5010</v>
      </c>
      <c r="U12" s="228">
        <f t="shared" si="14"/>
        <v>5260.5</v>
      </c>
      <c r="V12" s="228">
        <f t="shared" si="15"/>
        <v>5511</v>
      </c>
      <c r="W12" s="228">
        <f t="shared" si="16"/>
        <v>5761.5</v>
      </c>
      <c r="X12" s="228">
        <f t="shared" si="17"/>
        <v>6012</v>
      </c>
      <c r="Y12" s="114">
        <f t="shared" si="18"/>
        <v>6262.5</v>
      </c>
      <c r="Z12" s="284">
        <f t="shared" si="0"/>
        <v>6888.75</v>
      </c>
      <c r="AA12" s="284">
        <f t="shared" si="0"/>
        <v>7515</v>
      </c>
      <c r="AB12" s="284">
        <f t="shared" si="0"/>
        <v>8141.25</v>
      </c>
      <c r="AC12" s="284">
        <f t="shared" si="0"/>
        <v>8767.5</v>
      </c>
      <c r="AD12" s="284">
        <f t="shared" si="0"/>
        <v>9393.75</v>
      </c>
      <c r="AE12" s="268" t="s">
        <v>352</v>
      </c>
      <c r="AF12" s="262" t="s">
        <v>353</v>
      </c>
    </row>
    <row r="13" spans="1:33" ht="16.5" thickBot="1" x14ac:dyDescent="0.3">
      <c r="A13" s="640"/>
      <c r="B13" s="484" t="s">
        <v>182</v>
      </c>
      <c r="C13" s="228">
        <f t="shared" si="1"/>
        <v>751.5</v>
      </c>
      <c r="D13" s="228">
        <f t="shared" si="2"/>
        <v>1002</v>
      </c>
      <c r="E13" s="228">
        <f t="shared" si="3"/>
        <v>1252.5</v>
      </c>
      <c r="F13" s="228">
        <f t="shared" si="4"/>
        <v>1503</v>
      </c>
      <c r="G13" s="228">
        <f t="shared" si="5"/>
        <v>1753.5</v>
      </c>
      <c r="H13" s="228">
        <f t="shared" si="19"/>
        <v>2004</v>
      </c>
      <c r="I13" s="228">
        <f t="shared" si="6"/>
        <v>2254.5</v>
      </c>
      <c r="J13" s="126">
        <v>2505</v>
      </c>
      <c r="K13" s="228">
        <f t="shared" si="7"/>
        <v>2755.5</v>
      </c>
      <c r="L13" s="228">
        <f t="shared" si="8"/>
        <v>3006</v>
      </c>
      <c r="M13" s="228">
        <f t="shared" si="9"/>
        <v>3256.5</v>
      </c>
      <c r="N13" s="228">
        <f t="shared" si="10"/>
        <v>3507</v>
      </c>
      <c r="O13" s="228">
        <f t="shared" si="11"/>
        <v>3757.5</v>
      </c>
      <c r="P13" s="228">
        <f t="shared" si="20"/>
        <v>4008</v>
      </c>
      <c r="Q13" s="228">
        <f t="shared" si="21"/>
        <v>4258.5</v>
      </c>
      <c r="R13" s="228">
        <f t="shared" si="22"/>
        <v>4509</v>
      </c>
      <c r="S13" s="228">
        <f t="shared" si="12"/>
        <v>4759.5</v>
      </c>
      <c r="T13" s="228">
        <f t="shared" si="13"/>
        <v>5010</v>
      </c>
      <c r="U13" s="228">
        <f t="shared" si="14"/>
        <v>5260.5</v>
      </c>
      <c r="V13" s="228">
        <f t="shared" si="15"/>
        <v>5511</v>
      </c>
      <c r="W13" s="228">
        <f t="shared" si="16"/>
        <v>5761.5</v>
      </c>
      <c r="X13" s="228">
        <f t="shared" si="17"/>
        <v>6012</v>
      </c>
      <c r="Y13" s="114">
        <f t="shared" si="18"/>
        <v>6262.5</v>
      </c>
      <c r="Z13" s="284">
        <f t="shared" si="0"/>
        <v>6888.75</v>
      </c>
      <c r="AA13" s="284">
        <f t="shared" si="0"/>
        <v>7515</v>
      </c>
      <c r="AB13" s="284">
        <f t="shared" si="0"/>
        <v>8141.25</v>
      </c>
      <c r="AC13" s="284">
        <f t="shared" si="0"/>
        <v>8767.5</v>
      </c>
      <c r="AD13" s="284">
        <f t="shared" si="0"/>
        <v>9393.75</v>
      </c>
      <c r="AE13" s="268" t="s">
        <v>355</v>
      </c>
      <c r="AF13" s="262" t="s">
        <v>356</v>
      </c>
    </row>
    <row r="14" spans="1:33" ht="16.5" thickBot="1" x14ac:dyDescent="0.3">
      <c r="A14" s="640"/>
      <c r="B14" s="484" t="s">
        <v>3</v>
      </c>
      <c r="C14" s="228">
        <f t="shared" si="1"/>
        <v>751.5</v>
      </c>
      <c r="D14" s="228">
        <f t="shared" si="2"/>
        <v>1002</v>
      </c>
      <c r="E14" s="228">
        <f t="shared" si="3"/>
        <v>1252.5</v>
      </c>
      <c r="F14" s="228">
        <f t="shared" si="4"/>
        <v>1503</v>
      </c>
      <c r="G14" s="228">
        <f t="shared" si="5"/>
        <v>1753.5</v>
      </c>
      <c r="H14" s="228">
        <f t="shared" si="19"/>
        <v>2004</v>
      </c>
      <c r="I14" s="228">
        <f t="shared" si="6"/>
        <v>2254.5</v>
      </c>
      <c r="J14" s="126">
        <v>2505</v>
      </c>
      <c r="K14" s="228">
        <f t="shared" si="7"/>
        <v>2755.5</v>
      </c>
      <c r="L14" s="228">
        <f t="shared" si="8"/>
        <v>3006</v>
      </c>
      <c r="M14" s="228">
        <f t="shared" si="9"/>
        <v>3256.5</v>
      </c>
      <c r="N14" s="228">
        <f t="shared" si="10"/>
        <v>3507</v>
      </c>
      <c r="O14" s="228">
        <f t="shared" si="11"/>
        <v>3757.5</v>
      </c>
      <c r="P14" s="228">
        <f t="shared" si="20"/>
        <v>4008</v>
      </c>
      <c r="Q14" s="228">
        <f t="shared" si="21"/>
        <v>4258.5</v>
      </c>
      <c r="R14" s="228">
        <f t="shared" si="22"/>
        <v>4509</v>
      </c>
      <c r="S14" s="228">
        <f t="shared" si="12"/>
        <v>4759.5</v>
      </c>
      <c r="T14" s="228">
        <f t="shared" si="13"/>
        <v>5010</v>
      </c>
      <c r="U14" s="228">
        <f t="shared" si="14"/>
        <v>5260.5</v>
      </c>
      <c r="V14" s="228">
        <f t="shared" si="15"/>
        <v>5511</v>
      </c>
      <c r="W14" s="228">
        <f t="shared" si="16"/>
        <v>5761.5</v>
      </c>
      <c r="X14" s="228">
        <f t="shared" si="17"/>
        <v>6012</v>
      </c>
      <c r="Y14" s="114">
        <f t="shared" si="18"/>
        <v>6262.5</v>
      </c>
      <c r="Z14" s="284">
        <f t="shared" si="0"/>
        <v>6888.75</v>
      </c>
      <c r="AA14" s="284">
        <f t="shared" si="0"/>
        <v>7515</v>
      </c>
      <c r="AB14" s="284">
        <f t="shared" si="0"/>
        <v>8141.25</v>
      </c>
      <c r="AC14" s="284">
        <f t="shared" si="0"/>
        <v>8767.5</v>
      </c>
      <c r="AD14" s="284">
        <f t="shared" si="0"/>
        <v>9393.75</v>
      </c>
      <c r="AE14" s="268" t="s">
        <v>352</v>
      </c>
      <c r="AF14" s="262" t="s">
        <v>353</v>
      </c>
    </row>
    <row r="15" spans="1:33" ht="16.5" thickBot="1" x14ac:dyDescent="0.3">
      <c r="A15" s="657"/>
      <c r="B15" s="486" t="s">
        <v>4</v>
      </c>
      <c r="C15" s="133">
        <f t="shared" si="1"/>
        <v>751.5</v>
      </c>
      <c r="D15" s="133">
        <f t="shared" si="2"/>
        <v>1002</v>
      </c>
      <c r="E15" s="133">
        <f t="shared" si="3"/>
        <v>1252.5</v>
      </c>
      <c r="F15" s="133">
        <f t="shared" si="4"/>
        <v>1503</v>
      </c>
      <c r="G15" s="133">
        <f t="shared" si="5"/>
        <v>1753.5</v>
      </c>
      <c r="H15" s="133">
        <f t="shared" si="19"/>
        <v>2004</v>
      </c>
      <c r="I15" s="133">
        <f t="shared" si="6"/>
        <v>2254.5</v>
      </c>
      <c r="J15" s="126">
        <v>2505</v>
      </c>
      <c r="K15" s="133">
        <f t="shared" si="7"/>
        <v>2755.5</v>
      </c>
      <c r="L15" s="133">
        <f t="shared" si="8"/>
        <v>3006</v>
      </c>
      <c r="M15" s="133">
        <f t="shared" si="9"/>
        <v>3256.5</v>
      </c>
      <c r="N15" s="133">
        <f t="shared" si="10"/>
        <v>3507</v>
      </c>
      <c r="O15" s="133">
        <f t="shared" si="11"/>
        <v>3757.5</v>
      </c>
      <c r="P15" s="133">
        <f t="shared" si="20"/>
        <v>4008</v>
      </c>
      <c r="Q15" s="133">
        <f t="shared" si="21"/>
        <v>4258.5</v>
      </c>
      <c r="R15" s="133">
        <f t="shared" si="22"/>
        <v>4509</v>
      </c>
      <c r="S15" s="133">
        <f t="shared" si="12"/>
        <v>4759.5</v>
      </c>
      <c r="T15" s="133">
        <f t="shared" si="13"/>
        <v>5010</v>
      </c>
      <c r="U15" s="133">
        <f t="shared" si="14"/>
        <v>5260.5</v>
      </c>
      <c r="V15" s="133">
        <f t="shared" si="15"/>
        <v>5511</v>
      </c>
      <c r="W15" s="133">
        <f t="shared" si="16"/>
        <v>5761.5</v>
      </c>
      <c r="X15" s="133">
        <f t="shared" si="17"/>
        <v>6012</v>
      </c>
      <c r="Y15" s="134">
        <f t="shared" si="18"/>
        <v>6262.5</v>
      </c>
      <c r="Z15" s="134">
        <f t="shared" si="0"/>
        <v>6888.75</v>
      </c>
      <c r="AA15" s="134">
        <f t="shared" si="0"/>
        <v>7515</v>
      </c>
      <c r="AB15" s="134">
        <f t="shared" si="0"/>
        <v>8141.25</v>
      </c>
      <c r="AC15" s="134">
        <f t="shared" si="0"/>
        <v>8767.5</v>
      </c>
      <c r="AD15" s="134">
        <f t="shared" si="0"/>
        <v>9393.75</v>
      </c>
      <c r="AE15" s="269" t="s">
        <v>357</v>
      </c>
      <c r="AF15" s="263" t="s">
        <v>358</v>
      </c>
    </row>
    <row r="16" spans="1:33" ht="16.5" thickBot="1" x14ac:dyDescent="0.3">
      <c r="A16" s="658">
        <v>2</v>
      </c>
      <c r="B16" s="488" t="s">
        <v>143</v>
      </c>
      <c r="C16" s="126">
        <f t="shared" si="1"/>
        <v>927.9</v>
      </c>
      <c r="D16" s="126">
        <f t="shared" si="2"/>
        <v>1237.2</v>
      </c>
      <c r="E16" s="126">
        <f t="shared" si="3"/>
        <v>1546.5</v>
      </c>
      <c r="F16" s="126">
        <f t="shared" si="4"/>
        <v>1855.8</v>
      </c>
      <c r="G16" s="126">
        <f t="shared" si="5"/>
        <v>2165.1</v>
      </c>
      <c r="H16" s="126">
        <f t="shared" si="19"/>
        <v>2474.4</v>
      </c>
      <c r="I16" s="126">
        <f t="shared" si="6"/>
        <v>2783.7000000000003</v>
      </c>
      <c r="J16" s="126">
        <v>3093</v>
      </c>
      <c r="K16" s="126">
        <f t="shared" si="7"/>
        <v>3402.3</v>
      </c>
      <c r="L16" s="126">
        <f t="shared" si="8"/>
        <v>3711.6</v>
      </c>
      <c r="M16" s="126">
        <f t="shared" si="9"/>
        <v>4020.9</v>
      </c>
      <c r="N16" s="126">
        <f t="shared" si="10"/>
        <v>4330.2</v>
      </c>
      <c r="O16" s="126">
        <f t="shared" si="11"/>
        <v>4639.5</v>
      </c>
      <c r="P16" s="126">
        <f t="shared" si="20"/>
        <v>4948.8</v>
      </c>
      <c r="Q16" s="126">
        <f t="shared" si="21"/>
        <v>5258.0999999999995</v>
      </c>
      <c r="R16" s="126">
        <f t="shared" si="22"/>
        <v>5567.4000000000005</v>
      </c>
      <c r="S16" s="126">
        <f t="shared" si="12"/>
        <v>5876.7</v>
      </c>
      <c r="T16" s="126">
        <f t="shared" si="13"/>
        <v>6186</v>
      </c>
      <c r="U16" s="126">
        <f t="shared" si="14"/>
        <v>6495.3</v>
      </c>
      <c r="V16" s="126">
        <f t="shared" si="15"/>
        <v>6804.6</v>
      </c>
      <c r="W16" s="126">
        <f t="shared" si="16"/>
        <v>7113.9</v>
      </c>
      <c r="X16" s="126">
        <f t="shared" si="17"/>
        <v>7423.2</v>
      </c>
      <c r="Y16" s="127">
        <f t="shared" si="18"/>
        <v>7732.5</v>
      </c>
      <c r="Z16" s="127">
        <f t="shared" si="0"/>
        <v>8505.75</v>
      </c>
      <c r="AA16" s="127">
        <f t="shared" si="0"/>
        <v>9279</v>
      </c>
      <c r="AB16" s="127">
        <f t="shared" si="0"/>
        <v>10052.25</v>
      </c>
      <c r="AC16" s="127">
        <f t="shared" si="0"/>
        <v>10825.5</v>
      </c>
      <c r="AD16" s="127">
        <f t="shared" si="0"/>
        <v>11598.75</v>
      </c>
      <c r="AE16" s="267" t="s">
        <v>352</v>
      </c>
      <c r="AF16" s="261" t="s">
        <v>353</v>
      </c>
    </row>
    <row r="17" spans="1:32" ht="16.5" thickBot="1" x14ac:dyDescent="0.3">
      <c r="A17" s="659"/>
      <c r="B17" s="484" t="s">
        <v>333</v>
      </c>
      <c r="C17" s="228">
        <f t="shared" si="1"/>
        <v>927.9</v>
      </c>
      <c r="D17" s="228">
        <f t="shared" si="2"/>
        <v>1237.2</v>
      </c>
      <c r="E17" s="228">
        <f t="shared" si="3"/>
        <v>1546.5</v>
      </c>
      <c r="F17" s="228">
        <f t="shared" si="4"/>
        <v>1855.8</v>
      </c>
      <c r="G17" s="228">
        <f t="shared" si="5"/>
        <v>2165.1</v>
      </c>
      <c r="H17" s="228">
        <f t="shared" si="19"/>
        <v>2474.4</v>
      </c>
      <c r="I17" s="228">
        <f t="shared" si="6"/>
        <v>2783.7000000000003</v>
      </c>
      <c r="J17" s="126">
        <v>3093</v>
      </c>
      <c r="K17" s="228">
        <f t="shared" si="7"/>
        <v>3402.3</v>
      </c>
      <c r="L17" s="228">
        <f t="shared" si="8"/>
        <v>3711.6</v>
      </c>
      <c r="M17" s="228">
        <f t="shared" si="9"/>
        <v>4020.9</v>
      </c>
      <c r="N17" s="228">
        <f t="shared" si="10"/>
        <v>4330.2</v>
      </c>
      <c r="O17" s="228">
        <f t="shared" si="11"/>
        <v>4639.5</v>
      </c>
      <c r="P17" s="228">
        <f t="shared" si="20"/>
        <v>4948.8</v>
      </c>
      <c r="Q17" s="228">
        <f t="shared" si="21"/>
        <v>5258.0999999999995</v>
      </c>
      <c r="R17" s="228">
        <f t="shared" si="22"/>
        <v>5567.4000000000005</v>
      </c>
      <c r="S17" s="228">
        <f t="shared" si="12"/>
        <v>5876.7</v>
      </c>
      <c r="T17" s="228">
        <f t="shared" si="13"/>
        <v>6186</v>
      </c>
      <c r="U17" s="228">
        <f t="shared" si="14"/>
        <v>6495.3</v>
      </c>
      <c r="V17" s="228">
        <f t="shared" si="15"/>
        <v>6804.6</v>
      </c>
      <c r="W17" s="228">
        <f t="shared" si="16"/>
        <v>7113.9</v>
      </c>
      <c r="X17" s="228">
        <f t="shared" si="17"/>
        <v>7423.2</v>
      </c>
      <c r="Y17" s="114">
        <f t="shared" si="18"/>
        <v>7732.5</v>
      </c>
      <c r="Z17" s="284">
        <f t="shared" si="0"/>
        <v>8505.75</v>
      </c>
      <c r="AA17" s="284">
        <f t="shared" si="0"/>
        <v>9279</v>
      </c>
      <c r="AB17" s="284">
        <f t="shared" si="0"/>
        <v>10052.25</v>
      </c>
      <c r="AC17" s="284">
        <f t="shared" si="0"/>
        <v>10825.5</v>
      </c>
      <c r="AD17" s="284">
        <f t="shared" si="0"/>
        <v>11598.75</v>
      </c>
      <c r="AE17" s="268" t="s">
        <v>359</v>
      </c>
      <c r="AF17" s="262" t="s">
        <v>360</v>
      </c>
    </row>
    <row r="18" spans="1:32" ht="16.5" thickBot="1" x14ac:dyDescent="0.3">
      <c r="A18" s="659"/>
      <c r="B18" s="484" t="s">
        <v>334</v>
      </c>
      <c r="C18" s="228">
        <f t="shared" si="1"/>
        <v>927.9</v>
      </c>
      <c r="D18" s="228">
        <f t="shared" si="2"/>
        <v>1237.2</v>
      </c>
      <c r="E18" s="228">
        <f t="shared" si="3"/>
        <v>1546.5</v>
      </c>
      <c r="F18" s="228">
        <f t="shared" si="4"/>
        <v>1855.8</v>
      </c>
      <c r="G18" s="228">
        <f t="shared" si="5"/>
        <v>2165.1</v>
      </c>
      <c r="H18" s="228">
        <f t="shared" si="19"/>
        <v>2474.4</v>
      </c>
      <c r="I18" s="228">
        <f t="shared" si="6"/>
        <v>2783.7000000000003</v>
      </c>
      <c r="J18" s="126">
        <v>3093</v>
      </c>
      <c r="K18" s="228">
        <f t="shared" si="7"/>
        <v>3402.3</v>
      </c>
      <c r="L18" s="228">
        <f t="shared" si="8"/>
        <v>3711.6</v>
      </c>
      <c r="M18" s="228">
        <f t="shared" si="9"/>
        <v>4020.9</v>
      </c>
      <c r="N18" s="228">
        <f t="shared" si="10"/>
        <v>4330.2</v>
      </c>
      <c r="O18" s="228">
        <f t="shared" si="11"/>
        <v>4639.5</v>
      </c>
      <c r="P18" s="228">
        <f t="shared" si="20"/>
        <v>4948.8</v>
      </c>
      <c r="Q18" s="228">
        <f t="shared" si="21"/>
        <v>5258.0999999999995</v>
      </c>
      <c r="R18" s="228">
        <f t="shared" si="22"/>
        <v>5567.4000000000005</v>
      </c>
      <c r="S18" s="228">
        <f t="shared" si="12"/>
        <v>5876.7</v>
      </c>
      <c r="T18" s="228">
        <f t="shared" si="13"/>
        <v>6186</v>
      </c>
      <c r="U18" s="228">
        <f t="shared" si="14"/>
        <v>6495.3</v>
      </c>
      <c r="V18" s="228">
        <f t="shared" si="15"/>
        <v>6804.6</v>
      </c>
      <c r="W18" s="228">
        <f t="shared" si="16"/>
        <v>7113.9</v>
      </c>
      <c r="X18" s="228">
        <f t="shared" si="17"/>
        <v>7423.2</v>
      </c>
      <c r="Y18" s="114">
        <f t="shared" si="18"/>
        <v>7732.5</v>
      </c>
      <c r="Z18" s="284">
        <f t="shared" si="0"/>
        <v>8505.75</v>
      </c>
      <c r="AA18" s="284">
        <f t="shared" si="0"/>
        <v>9279</v>
      </c>
      <c r="AB18" s="284">
        <f t="shared" si="0"/>
        <v>10052.25</v>
      </c>
      <c r="AC18" s="284">
        <f t="shared" si="0"/>
        <v>10825.5</v>
      </c>
      <c r="AD18" s="284">
        <f t="shared" si="0"/>
        <v>11598.75</v>
      </c>
      <c r="AE18" s="268" t="s">
        <v>352</v>
      </c>
      <c r="AF18" s="262" t="s">
        <v>353</v>
      </c>
    </row>
    <row r="19" spans="1:32" ht="16.5" thickBot="1" x14ac:dyDescent="0.3">
      <c r="A19" s="659"/>
      <c r="B19" s="484" t="s">
        <v>293</v>
      </c>
      <c r="C19" s="228">
        <f t="shared" si="1"/>
        <v>927.9</v>
      </c>
      <c r="D19" s="228">
        <f t="shared" si="2"/>
        <v>1237.2</v>
      </c>
      <c r="E19" s="228">
        <f t="shared" si="3"/>
        <v>1546.5</v>
      </c>
      <c r="F19" s="228">
        <f t="shared" si="4"/>
        <v>1855.8</v>
      </c>
      <c r="G19" s="228">
        <f t="shared" si="5"/>
        <v>2165.1</v>
      </c>
      <c r="H19" s="228">
        <f t="shared" si="19"/>
        <v>2474.4</v>
      </c>
      <c r="I19" s="228">
        <f t="shared" si="6"/>
        <v>2783.7000000000003</v>
      </c>
      <c r="J19" s="126">
        <v>3093</v>
      </c>
      <c r="K19" s="228">
        <f t="shared" si="7"/>
        <v>3402.3</v>
      </c>
      <c r="L19" s="228">
        <f t="shared" si="8"/>
        <v>3711.6</v>
      </c>
      <c r="M19" s="228">
        <f t="shared" si="9"/>
        <v>4020.9</v>
      </c>
      <c r="N19" s="228">
        <f t="shared" si="10"/>
        <v>4330.2</v>
      </c>
      <c r="O19" s="228">
        <f t="shared" si="11"/>
        <v>4639.5</v>
      </c>
      <c r="P19" s="228">
        <f t="shared" si="20"/>
        <v>4948.8</v>
      </c>
      <c r="Q19" s="228">
        <f t="shared" si="21"/>
        <v>5258.0999999999995</v>
      </c>
      <c r="R19" s="228">
        <f t="shared" si="22"/>
        <v>5567.4000000000005</v>
      </c>
      <c r="S19" s="228">
        <f t="shared" si="12"/>
        <v>5876.7</v>
      </c>
      <c r="T19" s="228">
        <f t="shared" si="13"/>
        <v>6186</v>
      </c>
      <c r="U19" s="228">
        <f t="shared" si="14"/>
        <v>6495.3</v>
      </c>
      <c r="V19" s="228">
        <f t="shared" si="15"/>
        <v>6804.6</v>
      </c>
      <c r="W19" s="228">
        <f t="shared" si="16"/>
        <v>7113.9</v>
      </c>
      <c r="X19" s="228">
        <f t="shared" si="17"/>
        <v>7423.2</v>
      </c>
      <c r="Y19" s="114">
        <f t="shared" si="18"/>
        <v>7732.5</v>
      </c>
      <c r="Z19" s="284">
        <f t="shared" si="0"/>
        <v>8505.75</v>
      </c>
      <c r="AA19" s="284">
        <f t="shared" si="0"/>
        <v>9279</v>
      </c>
      <c r="AB19" s="284">
        <f t="shared" si="0"/>
        <v>10052.25</v>
      </c>
      <c r="AC19" s="284">
        <f t="shared" si="0"/>
        <v>10825.5</v>
      </c>
      <c r="AD19" s="284">
        <f t="shared" si="0"/>
        <v>11598.75</v>
      </c>
      <c r="AE19" s="268" t="s">
        <v>352</v>
      </c>
      <c r="AF19" s="262" t="s">
        <v>353</v>
      </c>
    </row>
    <row r="20" spans="1:32" ht="16.5" thickBot="1" x14ac:dyDescent="0.3">
      <c r="A20" s="659"/>
      <c r="B20" s="484" t="s">
        <v>145</v>
      </c>
      <c r="C20" s="228">
        <f t="shared" si="1"/>
        <v>927.9</v>
      </c>
      <c r="D20" s="228">
        <f t="shared" si="2"/>
        <v>1237.2</v>
      </c>
      <c r="E20" s="228">
        <f t="shared" si="3"/>
        <v>1546.5</v>
      </c>
      <c r="F20" s="228">
        <f t="shared" si="4"/>
        <v>1855.8</v>
      </c>
      <c r="G20" s="228">
        <f t="shared" si="5"/>
        <v>2165.1</v>
      </c>
      <c r="H20" s="228">
        <f t="shared" si="19"/>
        <v>2474.4</v>
      </c>
      <c r="I20" s="228">
        <f t="shared" si="6"/>
        <v>2783.7000000000003</v>
      </c>
      <c r="J20" s="126">
        <v>3093</v>
      </c>
      <c r="K20" s="228">
        <f t="shared" si="7"/>
        <v>3402.3</v>
      </c>
      <c r="L20" s="228">
        <f t="shared" si="8"/>
        <v>3711.6</v>
      </c>
      <c r="M20" s="228">
        <f t="shared" si="9"/>
        <v>4020.9</v>
      </c>
      <c r="N20" s="228">
        <f t="shared" si="10"/>
        <v>4330.2</v>
      </c>
      <c r="O20" s="228">
        <f t="shared" si="11"/>
        <v>4639.5</v>
      </c>
      <c r="P20" s="228">
        <f t="shared" si="20"/>
        <v>4948.8</v>
      </c>
      <c r="Q20" s="228">
        <f t="shared" si="21"/>
        <v>5258.0999999999995</v>
      </c>
      <c r="R20" s="228">
        <f t="shared" si="22"/>
        <v>5567.4000000000005</v>
      </c>
      <c r="S20" s="228">
        <f t="shared" si="12"/>
        <v>5876.7</v>
      </c>
      <c r="T20" s="228">
        <f t="shared" si="13"/>
        <v>6186</v>
      </c>
      <c r="U20" s="228">
        <f t="shared" si="14"/>
        <v>6495.3</v>
      </c>
      <c r="V20" s="228">
        <f t="shared" si="15"/>
        <v>6804.6</v>
      </c>
      <c r="W20" s="228">
        <f t="shared" si="16"/>
        <v>7113.9</v>
      </c>
      <c r="X20" s="228">
        <f t="shared" si="17"/>
        <v>7423.2</v>
      </c>
      <c r="Y20" s="114">
        <f t="shared" si="18"/>
        <v>7732.5</v>
      </c>
      <c r="Z20" s="284">
        <f t="shared" si="0"/>
        <v>8505.75</v>
      </c>
      <c r="AA20" s="284">
        <f t="shared" si="0"/>
        <v>9279</v>
      </c>
      <c r="AB20" s="284">
        <f t="shared" si="0"/>
        <v>10052.25</v>
      </c>
      <c r="AC20" s="284">
        <f t="shared" si="0"/>
        <v>10825.5</v>
      </c>
      <c r="AD20" s="284">
        <f t="shared" si="0"/>
        <v>11598.75</v>
      </c>
      <c r="AE20" s="268" t="s">
        <v>352</v>
      </c>
      <c r="AF20" s="262" t="s">
        <v>353</v>
      </c>
    </row>
    <row r="21" spans="1:32" ht="16.5" thickBot="1" x14ac:dyDescent="0.3">
      <c r="A21" s="659"/>
      <c r="B21" s="484" t="s">
        <v>146</v>
      </c>
      <c r="C21" s="228">
        <f t="shared" si="1"/>
        <v>927.9</v>
      </c>
      <c r="D21" s="228">
        <f t="shared" si="2"/>
        <v>1237.2</v>
      </c>
      <c r="E21" s="228">
        <f t="shared" si="3"/>
        <v>1546.5</v>
      </c>
      <c r="F21" s="228">
        <f t="shared" si="4"/>
        <v>1855.8</v>
      </c>
      <c r="G21" s="228">
        <f t="shared" si="5"/>
        <v>2165.1</v>
      </c>
      <c r="H21" s="228">
        <f t="shared" si="19"/>
        <v>2474.4</v>
      </c>
      <c r="I21" s="228">
        <f t="shared" si="6"/>
        <v>2783.7000000000003</v>
      </c>
      <c r="J21" s="126">
        <v>3093</v>
      </c>
      <c r="K21" s="228">
        <f t="shared" si="7"/>
        <v>3402.3</v>
      </c>
      <c r="L21" s="228">
        <f t="shared" si="8"/>
        <v>3711.6</v>
      </c>
      <c r="M21" s="228">
        <f t="shared" si="9"/>
        <v>4020.9</v>
      </c>
      <c r="N21" s="228">
        <f t="shared" si="10"/>
        <v>4330.2</v>
      </c>
      <c r="O21" s="228">
        <f t="shared" si="11"/>
        <v>4639.5</v>
      </c>
      <c r="P21" s="228">
        <f t="shared" si="20"/>
        <v>4948.8</v>
      </c>
      <c r="Q21" s="228">
        <f t="shared" si="21"/>
        <v>5258.0999999999995</v>
      </c>
      <c r="R21" s="228">
        <f t="shared" si="22"/>
        <v>5567.4000000000005</v>
      </c>
      <c r="S21" s="228">
        <f t="shared" si="12"/>
        <v>5876.7</v>
      </c>
      <c r="T21" s="228">
        <f t="shared" si="13"/>
        <v>6186</v>
      </c>
      <c r="U21" s="228">
        <f t="shared" si="14"/>
        <v>6495.3</v>
      </c>
      <c r="V21" s="228">
        <f t="shared" si="15"/>
        <v>6804.6</v>
      </c>
      <c r="W21" s="228">
        <f t="shared" si="16"/>
        <v>7113.9</v>
      </c>
      <c r="X21" s="228">
        <f t="shared" si="17"/>
        <v>7423.2</v>
      </c>
      <c r="Y21" s="114">
        <f t="shared" si="18"/>
        <v>7732.5</v>
      </c>
      <c r="Z21" s="284">
        <f t="shared" si="0"/>
        <v>8505.75</v>
      </c>
      <c r="AA21" s="284">
        <f t="shared" si="0"/>
        <v>9279</v>
      </c>
      <c r="AB21" s="284">
        <f t="shared" si="0"/>
        <v>10052.25</v>
      </c>
      <c r="AC21" s="284">
        <f t="shared" si="0"/>
        <v>10825.5</v>
      </c>
      <c r="AD21" s="284">
        <f t="shared" si="0"/>
        <v>11598.75</v>
      </c>
      <c r="AE21" s="268" t="s">
        <v>352</v>
      </c>
      <c r="AF21" s="262" t="s">
        <v>353</v>
      </c>
    </row>
    <row r="22" spans="1:32" ht="16.5" thickBot="1" x14ac:dyDescent="0.3">
      <c r="A22" s="659"/>
      <c r="B22" s="484" t="s">
        <v>5</v>
      </c>
      <c r="C22" s="228">
        <f t="shared" si="1"/>
        <v>927.9</v>
      </c>
      <c r="D22" s="228">
        <f t="shared" si="2"/>
        <v>1237.2</v>
      </c>
      <c r="E22" s="228">
        <f t="shared" si="3"/>
        <v>1546.5</v>
      </c>
      <c r="F22" s="228">
        <f t="shared" si="4"/>
        <v>1855.8</v>
      </c>
      <c r="G22" s="228">
        <f t="shared" si="5"/>
        <v>2165.1</v>
      </c>
      <c r="H22" s="228">
        <f t="shared" si="19"/>
        <v>2474.4</v>
      </c>
      <c r="I22" s="228">
        <f t="shared" si="6"/>
        <v>2783.7000000000003</v>
      </c>
      <c r="J22" s="126">
        <v>3093</v>
      </c>
      <c r="K22" s="228">
        <f t="shared" si="7"/>
        <v>3402.3</v>
      </c>
      <c r="L22" s="228">
        <f t="shared" si="8"/>
        <v>3711.6</v>
      </c>
      <c r="M22" s="228">
        <f t="shared" si="9"/>
        <v>4020.9</v>
      </c>
      <c r="N22" s="228">
        <f t="shared" si="10"/>
        <v>4330.2</v>
      </c>
      <c r="O22" s="228">
        <f t="shared" si="11"/>
        <v>4639.5</v>
      </c>
      <c r="P22" s="228">
        <f t="shared" si="20"/>
        <v>4948.8</v>
      </c>
      <c r="Q22" s="228">
        <f t="shared" si="21"/>
        <v>5258.0999999999995</v>
      </c>
      <c r="R22" s="228">
        <f t="shared" si="22"/>
        <v>5567.4000000000005</v>
      </c>
      <c r="S22" s="228">
        <f t="shared" si="12"/>
        <v>5876.7</v>
      </c>
      <c r="T22" s="228">
        <f t="shared" si="13"/>
        <v>6186</v>
      </c>
      <c r="U22" s="228">
        <f t="shared" si="14"/>
        <v>6495.3</v>
      </c>
      <c r="V22" s="228">
        <f t="shared" si="15"/>
        <v>6804.6</v>
      </c>
      <c r="W22" s="228">
        <f t="shared" si="16"/>
        <v>7113.9</v>
      </c>
      <c r="X22" s="228">
        <f t="shared" si="17"/>
        <v>7423.2</v>
      </c>
      <c r="Y22" s="114">
        <f t="shared" si="18"/>
        <v>7732.5</v>
      </c>
      <c r="Z22" s="284">
        <f t="shared" ref="Z22:Z77" si="23">K22*2.5</f>
        <v>8505.75</v>
      </c>
      <c r="AA22" s="284">
        <f t="shared" ref="AA22:AA77" si="24">L22*2.5</f>
        <v>9279</v>
      </c>
      <c r="AB22" s="284">
        <f t="shared" ref="AB22:AB77" si="25">M22*2.5</f>
        <v>10052.25</v>
      </c>
      <c r="AC22" s="284">
        <f t="shared" ref="AC22:AC77" si="26">N22*2.5</f>
        <v>10825.5</v>
      </c>
      <c r="AD22" s="284">
        <f t="shared" ref="AD22:AD77" si="27">O22*2.5</f>
        <v>11598.75</v>
      </c>
      <c r="AE22" s="268" t="s">
        <v>352</v>
      </c>
      <c r="AF22" s="262" t="s">
        <v>353</v>
      </c>
    </row>
    <row r="23" spans="1:32" ht="16.5" thickBot="1" x14ac:dyDescent="0.3">
      <c r="A23" s="659"/>
      <c r="B23" s="484" t="s">
        <v>147</v>
      </c>
      <c r="C23" s="228">
        <f t="shared" si="1"/>
        <v>927.9</v>
      </c>
      <c r="D23" s="228">
        <f t="shared" si="2"/>
        <v>1237.2</v>
      </c>
      <c r="E23" s="228">
        <f t="shared" si="3"/>
        <v>1546.5</v>
      </c>
      <c r="F23" s="228">
        <f t="shared" si="4"/>
        <v>1855.8</v>
      </c>
      <c r="G23" s="228">
        <f t="shared" si="5"/>
        <v>2165.1</v>
      </c>
      <c r="H23" s="228">
        <f t="shared" si="19"/>
        <v>2474.4</v>
      </c>
      <c r="I23" s="228">
        <f t="shared" si="6"/>
        <v>2783.7000000000003</v>
      </c>
      <c r="J23" s="126">
        <v>3093</v>
      </c>
      <c r="K23" s="228">
        <f t="shared" si="7"/>
        <v>3402.3</v>
      </c>
      <c r="L23" s="228">
        <f t="shared" si="8"/>
        <v>3711.6</v>
      </c>
      <c r="M23" s="228">
        <f t="shared" si="9"/>
        <v>4020.9</v>
      </c>
      <c r="N23" s="228">
        <f t="shared" si="10"/>
        <v>4330.2</v>
      </c>
      <c r="O23" s="228">
        <f t="shared" si="11"/>
        <v>4639.5</v>
      </c>
      <c r="P23" s="228">
        <f t="shared" si="20"/>
        <v>4948.8</v>
      </c>
      <c r="Q23" s="228">
        <f t="shared" si="21"/>
        <v>5258.0999999999995</v>
      </c>
      <c r="R23" s="228">
        <f t="shared" si="22"/>
        <v>5567.4000000000005</v>
      </c>
      <c r="S23" s="228">
        <f t="shared" si="12"/>
        <v>5876.7</v>
      </c>
      <c r="T23" s="228">
        <f t="shared" si="13"/>
        <v>6186</v>
      </c>
      <c r="U23" s="228">
        <f t="shared" si="14"/>
        <v>6495.3</v>
      </c>
      <c r="V23" s="228">
        <f t="shared" si="15"/>
        <v>6804.6</v>
      </c>
      <c r="W23" s="228">
        <f t="shared" si="16"/>
        <v>7113.9</v>
      </c>
      <c r="X23" s="228">
        <f t="shared" si="17"/>
        <v>7423.2</v>
      </c>
      <c r="Y23" s="114">
        <f t="shared" si="18"/>
        <v>7732.5</v>
      </c>
      <c r="Z23" s="284">
        <f t="shared" si="23"/>
        <v>8505.75</v>
      </c>
      <c r="AA23" s="284">
        <f t="shared" si="24"/>
        <v>9279</v>
      </c>
      <c r="AB23" s="284">
        <f t="shared" si="25"/>
        <v>10052.25</v>
      </c>
      <c r="AC23" s="284">
        <f t="shared" si="26"/>
        <v>10825.5</v>
      </c>
      <c r="AD23" s="284">
        <f t="shared" si="27"/>
        <v>11598.75</v>
      </c>
      <c r="AE23" s="268" t="s">
        <v>361</v>
      </c>
      <c r="AF23" s="262" t="s">
        <v>362</v>
      </c>
    </row>
    <row r="24" spans="1:32" ht="16.5" thickBot="1" x14ac:dyDescent="0.3">
      <c r="A24" s="659"/>
      <c r="B24" s="484" t="s">
        <v>335</v>
      </c>
      <c r="C24" s="228">
        <f t="shared" si="1"/>
        <v>927.9</v>
      </c>
      <c r="D24" s="228">
        <f t="shared" si="2"/>
        <v>1237.2</v>
      </c>
      <c r="E24" s="228">
        <f t="shared" si="3"/>
        <v>1546.5</v>
      </c>
      <c r="F24" s="228">
        <f t="shared" si="4"/>
        <v>1855.8</v>
      </c>
      <c r="G24" s="228">
        <f t="shared" si="5"/>
        <v>2165.1</v>
      </c>
      <c r="H24" s="228">
        <f t="shared" si="19"/>
        <v>2474.4</v>
      </c>
      <c r="I24" s="228">
        <f t="shared" si="6"/>
        <v>2783.7000000000003</v>
      </c>
      <c r="J24" s="126">
        <v>3093</v>
      </c>
      <c r="K24" s="228">
        <f t="shared" si="7"/>
        <v>3402.3</v>
      </c>
      <c r="L24" s="228">
        <f t="shared" si="8"/>
        <v>3711.6</v>
      </c>
      <c r="M24" s="228">
        <f t="shared" si="9"/>
        <v>4020.9</v>
      </c>
      <c r="N24" s="228">
        <f t="shared" si="10"/>
        <v>4330.2</v>
      </c>
      <c r="O24" s="228">
        <f t="shared" si="11"/>
        <v>4639.5</v>
      </c>
      <c r="P24" s="228">
        <f t="shared" si="20"/>
        <v>4948.8</v>
      </c>
      <c r="Q24" s="228">
        <f t="shared" si="21"/>
        <v>5258.0999999999995</v>
      </c>
      <c r="R24" s="228">
        <f t="shared" si="22"/>
        <v>5567.4000000000005</v>
      </c>
      <c r="S24" s="228">
        <f t="shared" si="12"/>
        <v>5876.7</v>
      </c>
      <c r="T24" s="228">
        <f t="shared" si="13"/>
        <v>6186</v>
      </c>
      <c r="U24" s="228">
        <f t="shared" si="14"/>
        <v>6495.3</v>
      </c>
      <c r="V24" s="228">
        <f t="shared" si="15"/>
        <v>6804.6</v>
      </c>
      <c r="W24" s="228">
        <f t="shared" si="16"/>
        <v>7113.9</v>
      </c>
      <c r="X24" s="228">
        <f t="shared" si="17"/>
        <v>7423.2</v>
      </c>
      <c r="Y24" s="114">
        <f t="shared" si="18"/>
        <v>7732.5</v>
      </c>
      <c r="Z24" s="284">
        <f t="shared" si="23"/>
        <v>8505.75</v>
      </c>
      <c r="AA24" s="284">
        <f t="shared" si="24"/>
        <v>9279</v>
      </c>
      <c r="AB24" s="284">
        <f t="shared" si="25"/>
        <v>10052.25</v>
      </c>
      <c r="AC24" s="284">
        <f t="shared" si="26"/>
        <v>10825.5</v>
      </c>
      <c r="AD24" s="284">
        <f t="shared" si="27"/>
        <v>11598.75</v>
      </c>
      <c r="AE24" s="268" t="s">
        <v>352</v>
      </c>
      <c r="AF24" s="262" t="s">
        <v>353</v>
      </c>
    </row>
    <row r="25" spans="1:32" ht="16.5" thickBot="1" x14ac:dyDescent="0.3">
      <c r="A25" s="659"/>
      <c r="B25" s="484" t="s">
        <v>336</v>
      </c>
      <c r="C25" s="228">
        <f t="shared" si="1"/>
        <v>927.9</v>
      </c>
      <c r="D25" s="228">
        <f t="shared" si="2"/>
        <v>1237.2</v>
      </c>
      <c r="E25" s="228">
        <f t="shared" si="3"/>
        <v>1546.5</v>
      </c>
      <c r="F25" s="228">
        <f t="shared" si="4"/>
        <v>1855.8</v>
      </c>
      <c r="G25" s="228">
        <f t="shared" si="5"/>
        <v>2165.1</v>
      </c>
      <c r="H25" s="228">
        <f t="shared" si="19"/>
        <v>2474.4</v>
      </c>
      <c r="I25" s="228">
        <f t="shared" si="6"/>
        <v>2783.7000000000003</v>
      </c>
      <c r="J25" s="126">
        <v>3093</v>
      </c>
      <c r="K25" s="228">
        <f t="shared" si="7"/>
        <v>3402.3</v>
      </c>
      <c r="L25" s="228">
        <f t="shared" si="8"/>
        <v>3711.6</v>
      </c>
      <c r="M25" s="228">
        <f t="shared" si="9"/>
        <v>4020.9</v>
      </c>
      <c r="N25" s="228">
        <f t="shared" si="10"/>
        <v>4330.2</v>
      </c>
      <c r="O25" s="228">
        <f t="shared" si="11"/>
        <v>4639.5</v>
      </c>
      <c r="P25" s="228">
        <f t="shared" si="20"/>
        <v>4948.8</v>
      </c>
      <c r="Q25" s="228">
        <f t="shared" si="21"/>
        <v>5258.0999999999995</v>
      </c>
      <c r="R25" s="228">
        <f t="shared" si="22"/>
        <v>5567.4000000000005</v>
      </c>
      <c r="S25" s="228">
        <f t="shared" si="12"/>
        <v>5876.7</v>
      </c>
      <c r="T25" s="228">
        <f t="shared" si="13"/>
        <v>6186</v>
      </c>
      <c r="U25" s="228">
        <f t="shared" si="14"/>
        <v>6495.3</v>
      </c>
      <c r="V25" s="228">
        <f t="shared" si="15"/>
        <v>6804.6</v>
      </c>
      <c r="W25" s="228">
        <f t="shared" si="16"/>
        <v>7113.9</v>
      </c>
      <c r="X25" s="228">
        <f t="shared" si="17"/>
        <v>7423.2</v>
      </c>
      <c r="Y25" s="114">
        <f>J25*2.5</f>
        <v>7732.5</v>
      </c>
      <c r="Z25" s="284">
        <f t="shared" si="23"/>
        <v>8505.75</v>
      </c>
      <c r="AA25" s="284">
        <f t="shared" si="24"/>
        <v>9279</v>
      </c>
      <c r="AB25" s="284">
        <f t="shared" si="25"/>
        <v>10052.25</v>
      </c>
      <c r="AC25" s="284">
        <f t="shared" si="26"/>
        <v>10825.5</v>
      </c>
      <c r="AD25" s="284">
        <f t="shared" si="27"/>
        <v>11598.75</v>
      </c>
      <c r="AE25" s="268" t="s">
        <v>352</v>
      </c>
      <c r="AF25" s="262" t="s">
        <v>353</v>
      </c>
    </row>
    <row r="26" spans="1:32" ht="16.5" thickBot="1" x14ac:dyDescent="0.3">
      <c r="A26" s="659"/>
      <c r="B26" s="484" t="s">
        <v>150</v>
      </c>
      <c r="C26" s="228">
        <f t="shared" si="1"/>
        <v>927.9</v>
      </c>
      <c r="D26" s="228">
        <f t="shared" si="2"/>
        <v>1237.2</v>
      </c>
      <c r="E26" s="228">
        <f>J26*0.5</f>
        <v>1546.5</v>
      </c>
      <c r="F26" s="228">
        <f t="shared" si="4"/>
        <v>1855.8</v>
      </c>
      <c r="G26" s="228">
        <f t="shared" si="5"/>
        <v>2165.1</v>
      </c>
      <c r="H26" s="228">
        <f t="shared" si="19"/>
        <v>2474.4</v>
      </c>
      <c r="I26" s="228">
        <f t="shared" si="6"/>
        <v>2783.7000000000003</v>
      </c>
      <c r="J26" s="126">
        <v>3093</v>
      </c>
      <c r="K26" s="228">
        <f t="shared" si="7"/>
        <v>3402.3</v>
      </c>
      <c r="L26" s="228">
        <f t="shared" si="8"/>
        <v>3711.6</v>
      </c>
      <c r="M26" s="228">
        <f t="shared" si="9"/>
        <v>4020.9</v>
      </c>
      <c r="N26" s="228">
        <f t="shared" si="10"/>
        <v>4330.2</v>
      </c>
      <c r="O26" s="228">
        <f t="shared" si="11"/>
        <v>4639.5</v>
      </c>
      <c r="P26" s="228">
        <f t="shared" si="20"/>
        <v>4948.8</v>
      </c>
      <c r="Q26" s="228">
        <f t="shared" si="21"/>
        <v>5258.0999999999995</v>
      </c>
      <c r="R26" s="228">
        <f t="shared" si="22"/>
        <v>5567.4000000000005</v>
      </c>
      <c r="S26" s="228">
        <f t="shared" si="12"/>
        <v>5876.7</v>
      </c>
      <c r="T26" s="228">
        <f t="shared" si="13"/>
        <v>6186</v>
      </c>
      <c r="U26" s="228">
        <f t="shared" si="14"/>
        <v>6495.3</v>
      </c>
      <c r="V26" s="228">
        <f t="shared" si="15"/>
        <v>6804.6</v>
      </c>
      <c r="W26" s="228">
        <f t="shared" si="16"/>
        <v>7113.9</v>
      </c>
      <c r="X26" s="228">
        <f t="shared" si="17"/>
        <v>7423.2</v>
      </c>
      <c r="Y26" s="114">
        <f t="shared" si="18"/>
        <v>7732.5</v>
      </c>
      <c r="Z26" s="284">
        <f t="shared" si="23"/>
        <v>8505.75</v>
      </c>
      <c r="AA26" s="284">
        <f t="shared" si="24"/>
        <v>9279</v>
      </c>
      <c r="AB26" s="284">
        <f t="shared" si="25"/>
        <v>10052.25</v>
      </c>
      <c r="AC26" s="284">
        <f t="shared" si="26"/>
        <v>10825.5</v>
      </c>
      <c r="AD26" s="284">
        <f t="shared" si="27"/>
        <v>11598.75</v>
      </c>
      <c r="AE26" s="268" t="s">
        <v>352</v>
      </c>
      <c r="AF26" s="262" t="s">
        <v>353</v>
      </c>
    </row>
    <row r="27" spans="1:32" ht="16.5" thickBot="1" x14ac:dyDescent="0.3">
      <c r="A27" s="659"/>
      <c r="B27" s="484" t="s">
        <v>151</v>
      </c>
      <c r="C27" s="228">
        <f t="shared" si="1"/>
        <v>927.9</v>
      </c>
      <c r="D27" s="228">
        <f t="shared" si="2"/>
        <v>1237.2</v>
      </c>
      <c r="E27" s="228">
        <f>J27*0.5</f>
        <v>1546.5</v>
      </c>
      <c r="F27" s="228">
        <f t="shared" si="4"/>
        <v>1855.8</v>
      </c>
      <c r="G27" s="228">
        <f t="shared" si="5"/>
        <v>2165.1</v>
      </c>
      <c r="H27" s="228">
        <f t="shared" si="19"/>
        <v>2474.4</v>
      </c>
      <c r="I27" s="228">
        <f t="shared" si="6"/>
        <v>2783.7000000000003</v>
      </c>
      <c r="J27" s="126">
        <v>3093</v>
      </c>
      <c r="K27" s="228">
        <f t="shared" si="7"/>
        <v>3402.3</v>
      </c>
      <c r="L27" s="228">
        <f t="shared" si="8"/>
        <v>3711.6</v>
      </c>
      <c r="M27" s="228">
        <f t="shared" si="9"/>
        <v>4020.9</v>
      </c>
      <c r="N27" s="228">
        <f t="shared" si="10"/>
        <v>4330.2</v>
      </c>
      <c r="O27" s="228">
        <f t="shared" si="11"/>
        <v>4639.5</v>
      </c>
      <c r="P27" s="228">
        <f t="shared" si="20"/>
        <v>4948.8</v>
      </c>
      <c r="Q27" s="228">
        <f t="shared" si="21"/>
        <v>5258.0999999999995</v>
      </c>
      <c r="R27" s="228">
        <f t="shared" si="22"/>
        <v>5567.4000000000005</v>
      </c>
      <c r="S27" s="228">
        <f t="shared" si="12"/>
        <v>5876.7</v>
      </c>
      <c r="T27" s="228">
        <f t="shared" si="13"/>
        <v>6186</v>
      </c>
      <c r="U27" s="228">
        <f t="shared" si="14"/>
        <v>6495.3</v>
      </c>
      <c r="V27" s="228">
        <f t="shared" si="15"/>
        <v>6804.6</v>
      </c>
      <c r="W27" s="228">
        <f t="shared" si="16"/>
        <v>7113.9</v>
      </c>
      <c r="X27" s="228">
        <f t="shared" si="17"/>
        <v>7423.2</v>
      </c>
      <c r="Y27" s="114">
        <f t="shared" si="18"/>
        <v>7732.5</v>
      </c>
      <c r="Z27" s="284">
        <f t="shared" si="23"/>
        <v>8505.75</v>
      </c>
      <c r="AA27" s="284">
        <f t="shared" si="24"/>
        <v>9279</v>
      </c>
      <c r="AB27" s="284">
        <f t="shared" si="25"/>
        <v>10052.25</v>
      </c>
      <c r="AC27" s="284">
        <f t="shared" si="26"/>
        <v>10825.5</v>
      </c>
      <c r="AD27" s="284">
        <f t="shared" si="27"/>
        <v>11598.75</v>
      </c>
      <c r="AE27" s="268" t="s">
        <v>352</v>
      </c>
      <c r="AF27" s="262" t="s">
        <v>353</v>
      </c>
    </row>
    <row r="28" spans="1:32" ht="16.5" thickBot="1" x14ac:dyDescent="0.3">
      <c r="A28" s="659"/>
      <c r="B28" s="485" t="s">
        <v>294</v>
      </c>
      <c r="C28" s="228">
        <f t="shared" si="1"/>
        <v>927.9</v>
      </c>
      <c r="D28" s="228">
        <f t="shared" si="2"/>
        <v>1237.2</v>
      </c>
      <c r="E28" s="228">
        <f t="shared" si="3"/>
        <v>1546.5</v>
      </c>
      <c r="F28" s="228">
        <f t="shared" si="4"/>
        <v>1855.8</v>
      </c>
      <c r="G28" s="228">
        <f t="shared" si="5"/>
        <v>2165.1</v>
      </c>
      <c r="H28" s="228">
        <f t="shared" si="19"/>
        <v>2474.4</v>
      </c>
      <c r="I28" s="228">
        <f t="shared" si="6"/>
        <v>2783.7000000000003</v>
      </c>
      <c r="J28" s="126">
        <v>3093</v>
      </c>
      <c r="K28" s="228">
        <f t="shared" si="7"/>
        <v>3402.3</v>
      </c>
      <c r="L28" s="228">
        <f t="shared" si="8"/>
        <v>3711.6</v>
      </c>
      <c r="M28" s="228">
        <f t="shared" si="9"/>
        <v>4020.9</v>
      </c>
      <c r="N28" s="228">
        <f t="shared" si="10"/>
        <v>4330.2</v>
      </c>
      <c r="O28" s="228">
        <f t="shared" si="11"/>
        <v>4639.5</v>
      </c>
      <c r="P28" s="228">
        <f t="shared" si="20"/>
        <v>4948.8</v>
      </c>
      <c r="Q28" s="228">
        <f t="shared" si="21"/>
        <v>5258.0999999999995</v>
      </c>
      <c r="R28" s="228">
        <f t="shared" si="22"/>
        <v>5567.4000000000005</v>
      </c>
      <c r="S28" s="228">
        <f t="shared" si="12"/>
        <v>5876.7</v>
      </c>
      <c r="T28" s="228">
        <f t="shared" si="13"/>
        <v>6186</v>
      </c>
      <c r="U28" s="228">
        <f t="shared" si="14"/>
        <v>6495.3</v>
      </c>
      <c r="V28" s="228">
        <f t="shared" si="15"/>
        <v>6804.6</v>
      </c>
      <c r="W28" s="228">
        <f t="shared" si="16"/>
        <v>7113.9</v>
      </c>
      <c r="X28" s="228">
        <f t="shared" si="17"/>
        <v>7423.2</v>
      </c>
      <c r="Y28" s="114">
        <f t="shared" si="18"/>
        <v>7732.5</v>
      </c>
      <c r="Z28" s="284">
        <f t="shared" si="23"/>
        <v>8505.75</v>
      </c>
      <c r="AA28" s="284">
        <f t="shared" si="24"/>
        <v>9279</v>
      </c>
      <c r="AB28" s="284">
        <f t="shared" si="25"/>
        <v>10052.25</v>
      </c>
      <c r="AC28" s="284">
        <f t="shared" si="26"/>
        <v>10825.5</v>
      </c>
      <c r="AD28" s="284">
        <f t="shared" si="27"/>
        <v>11598.75</v>
      </c>
      <c r="AE28" s="268" t="s">
        <v>352</v>
      </c>
      <c r="AF28" s="262" t="s">
        <v>353</v>
      </c>
    </row>
    <row r="29" spans="1:32" ht="15" customHeight="1" thickBot="1" x14ac:dyDescent="0.3">
      <c r="A29" s="659"/>
      <c r="B29" s="643" t="s">
        <v>299</v>
      </c>
      <c r="C29" s="228">
        <f t="shared" si="1"/>
        <v>927.9</v>
      </c>
      <c r="D29" s="228">
        <f t="shared" si="2"/>
        <v>1237.2</v>
      </c>
      <c r="E29" s="228">
        <f t="shared" si="3"/>
        <v>1546.5</v>
      </c>
      <c r="F29" s="228">
        <f t="shared" si="4"/>
        <v>1855.8</v>
      </c>
      <c r="G29" s="228">
        <f t="shared" si="5"/>
        <v>2165.1</v>
      </c>
      <c r="H29" s="228">
        <f t="shared" si="19"/>
        <v>2474.4</v>
      </c>
      <c r="I29" s="228">
        <f t="shared" si="6"/>
        <v>2783.7000000000003</v>
      </c>
      <c r="J29" s="126">
        <v>3093</v>
      </c>
      <c r="K29" s="228">
        <f t="shared" si="7"/>
        <v>3402.3</v>
      </c>
      <c r="L29" s="228">
        <f t="shared" si="8"/>
        <v>3711.6</v>
      </c>
      <c r="M29" s="228">
        <f t="shared" si="9"/>
        <v>4020.9</v>
      </c>
      <c r="N29" s="228">
        <f t="shared" si="10"/>
        <v>4330.2</v>
      </c>
      <c r="O29" s="228">
        <f t="shared" si="11"/>
        <v>4639.5</v>
      </c>
      <c r="P29" s="228">
        <f t="shared" si="20"/>
        <v>4948.8</v>
      </c>
      <c r="Q29" s="228">
        <f t="shared" si="21"/>
        <v>5258.0999999999995</v>
      </c>
      <c r="R29" s="228">
        <f t="shared" si="22"/>
        <v>5567.4000000000005</v>
      </c>
      <c r="S29" s="228">
        <f t="shared" si="12"/>
        <v>5876.7</v>
      </c>
      <c r="T29" s="228">
        <f t="shared" si="13"/>
        <v>6186</v>
      </c>
      <c r="U29" s="228">
        <f t="shared" si="14"/>
        <v>6495.3</v>
      </c>
      <c r="V29" s="228">
        <f t="shared" si="15"/>
        <v>6804.6</v>
      </c>
      <c r="W29" s="228">
        <f t="shared" si="16"/>
        <v>7113.9</v>
      </c>
      <c r="X29" s="228">
        <f t="shared" si="17"/>
        <v>7423.2</v>
      </c>
      <c r="Y29" s="114">
        <f t="shared" si="18"/>
        <v>7732.5</v>
      </c>
      <c r="Z29" s="284">
        <f t="shared" si="23"/>
        <v>8505.75</v>
      </c>
      <c r="AA29" s="284">
        <f t="shared" si="24"/>
        <v>9279</v>
      </c>
      <c r="AB29" s="284">
        <f t="shared" si="25"/>
        <v>10052.25</v>
      </c>
      <c r="AC29" s="284">
        <f t="shared" si="26"/>
        <v>10825.5</v>
      </c>
      <c r="AD29" s="284">
        <f t="shared" si="27"/>
        <v>11598.75</v>
      </c>
      <c r="AE29" s="632" t="s">
        <v>352</v>
      </c>
      <c r="AF29" s="633" t="s">
        <v>353</v>
      </c>
    </row>
    <row r="30" spans="1:32" ht="15" customHeight="1" x14ac:dyDescent="0.25">
      <c r="A30" s="659"/>
      <c r="B30" s="644"/>
      <c r="C30" s="228">
        <f t="shared" si="1"/>
        <v>927.9</v>
      </c>
      <c r="D30" s="228">
        <f t="shared" si="2"/>
        <v>1237.2</v>
      </c>
      <c r="E30" s="228">
        <f t="shared" si="3"/>
        <v>1546.5</v>
      </c>
      <c r="F30" s="228">
        <f t="shared" si="4"/>
        <v>1855.8</v>
      </c>
      <c r="G30" s="228">
        <f t="shared" si="5"/>
        <v>2165.1</v>
      </c>
      <c r="H30" s="228">
        <f t="shared" si="19"/>
        <v>2474.4</v>
      </c>
      <c r="I30" s="228">
        <f t="shared" si="6"/>
        <v>2783.7000000000003</v>
      </c>
      <c r="J30" s="126">
        <v>3093</v>
      </c>
      <c r="K30" s="228">
        <f t="shared" si="7"/>
        <v>3402.3</v>
      </c>
      <c r="L30" s="228">
        <f t="shared" si="8"/>
        <v>3711.6</v>
      </c>
      <c r="M30" s="228">
        <f t="shared" si="9"/>
        <v>4020.9</v>
      </c>
      <c r="N30" s="228">
        <f t="shared" si="10"/>
        <v>4330.2</v>
      </c>
      <c r="O30" s="228">
        <f t="shared" si="11"/>
        <v>4639.5</v>
      </c>
      <c r="P30" s="228">
        <f t="shared" si="20"/>
        <v>4948.8</v>
      </c>
      <c r="Q30" s="228">
        <f t="shared" si="21"/>
        <v>5258.0999999999995</v>
      </c>
      <c r="R30" s="228">
        <f t="shared" si="22"/>
        <v>5567.4000000000005</v>
      </c>
      <c r="S30" s="228">
        <f t="shared" si="12"/>
        <v>5876.7</v>
      </c>
      <c r="T30" s="228">
        <f t="shared" si="13"/>
        <v>6186</v>
      </c>
      <c r="U30" s="228">
        <f t="shared" si="14"/>
        <v>6495.3</v>
      </c>
      <c r="V30" s="228">
        <f t="shared" si="15"/>
        <v>6804.6</v>
      </c>
      <c r="W30" s="228">
        <f t="shared" si="16"/>
        <v>7113.9</v>
      </c>
      <c r="X30" s="228">
        <f t="shared" si="17"/>
        <v>7423.2</v>
      </c>
      <c r="Y30" s="114">
        <f t="shared" si="18"/>
        <v>7732.5</v>
      </c>
      <c r="Z30" s="284">
        <f t="shared" si="23"/>
        <v>8505.75</v>
      </c>
      <c r="AA30" s="284">
        <f t="shared" si="24"/>
        <v>9279</v>
      </c>
      <c r="AB30" s="284">
        <f t="shared" si="25"/>
        <v>10052.25</v>
      </c>
      <c r="AC30" s="284">
        <f t="shared" si="26"/>
        <v>10825.5</v>
      </c>
      <c r="AD30" s="284">
        <f t="shared" si="27"/>
        <v>11598.75</v>
      </c>
      <c r="AE30" s="568"/>
      <c r="AF30" s="570"/>
    </row>
    <row r="31" spans="1:32" ht="31.5" x14ac:dyDescent="0.25">
      <c r="A31" s="659"/>
      <c r="B31" s="483" t="s">
        <v>337</v>
      </c>
      <c r="C31" s="228">
        <f t="shared" si="1"/>
        <v>751.5</v>
      </c>
      <c r="D31" s="228">
        <f t="shared" si="2"/>
        <v>1002</v>
      </c>
      <c r="E31" s="228">
        <f t="shared" si="3"/>
        <v>1252.5</v>
      </c>
      <c r="F31" s="228">
        <f t="shared" si="4"/>
        <v>1503</v>
      </c>
      <c r="G31" s="228">
        <f t="shared" si="5"/>
        <v>1753.5</v>
      </c>
      <c r="H31" s="228">
        <f t="shared" si="19"/>
        <v>2004</v>
      </c>
      <c r="I31" s="228">
        <f t="shared" si="6"/>
        <v>2254.5</v>
      </c>
      <c r="J31" s="369">
        <v>2505</v>
      </c>
      <c r="K31" s="228">
        <f t="shared" si="7"/>
        <v>2755.5</v>
      </c>
      <c r="L31" s="228">
        <f t="shared" si="8"/>
        <v>3006</v>
      </c>
      <c r="M31" s="228">
        <f t="shared" si="9"/>
        <v>3256.5</v>
      </c>
      <c r="N31" s="228">
        <f t="shared" si="10"/>
        <v>3507</v>
      </c>
      <c r="O31" s="228">
        <f t="shared" si="11"/>
        <v>3757.5</v>
      </c>
      <c r="P31" s="228">
        <f t="shared" si="20"/>
        <v>4008</v>
      </c>
      <c r="Q31" s="228">
        <f t="shared" si="21"/>
        <v>4258.5</v>
      </c>
      <c r="R31" s="228">
        <f t="shared" si="22"/>
        <v>4509</v>
      </c>
      <c r="S31" s="228">
        <f t="shared" si="12"/>
        <v>4759.5</v>
      </c>
      <c r="T31" s="228">
        <f t="shared" si="13"/>
        <v>5010</v>
      </c>
      <c r="U31" s="228">
        <f t="shared" si="14"/>
        <v>5260.5</v>
      </c>
      <c r="V31" s="228">
        <f t="shared" si="15"/>
        <v>5511</v>
      </c>
      <c r="W31" s="228">
        <f t="shared" si="16"/>
        <v>5761.5</v>
      </c>
      <c r="X31" s="228">
        <f t="shared" si="17"/>
        <v>6012</v>
      </c>
      <c r="Y31" s="114">
        <f t="shared" si="18"/>
        <v>6262.5</v>
      </c>
      <c r="Z31" s="284">
        <f t="shared" si="23"/>
        <v>6888.75</v>
      </c>
      <c r="AA31" s="284">
        <f t="shared" si="24"/>
        <v>7515</v>
      </c>
      <c r="AB31" s="284">
        <f t="shared" si="25"/>
        <v>8141.25</v>
      </c>
      <c r="AC31" s="284">
        <f t="shared" si="26"/>
        <v>8767.5</v>
      </c>
      <c r="AD31" s="284">
        <f t="shared" si="27"/>
        <v>9393.75</v>
      </c>
      <c r="AE31" s="268" t="s">
        <v>298</v>
      </c>
      <c r="AF31" s="262" t="s">
        <v>356</v>
      </c>
    </row>
    <row r="32" spans="1:32" ht="32.25" thickBot="1" x14ac:dyDescent="0.3">
      <c r="A32" s="660"/>
      <c r="B32" s="486" t="s">
        <v>338</v>
      </c>
      <c r="C32" s="133">
        <f t="shared" si="1"/>
        <v>751.5</v>
      </c>
      <c r="D32" s="133">
        <f t="shared" si="2"/>
        <v>1002</v>
      </c>
      <c r="E32" s="133">
        <f t="shared" si="3"/>
        <v>1252.5</v>
      </c>
      <c r="F32" s="133">
        <f t="shared" si="4"/>
        <v>1503</v>
      </c>
      <c r="G32" s="133">
        <f t="shared" si="5"/>
        <v>1753.5</v>
      </c>
      <c r="H32" s="133">
        <f t="shared" si="19"/>
        <v>2004</v>
      </c>
      <c r="I32" s="133">
        <f t="shared" si="6"/>
        <v>2254.5</v>
      </c>
      <c r="J32" s="370">
        <v>2505</v>
      </c>
      <c r="K32" s="133">
        <f t="shared" si="7"/>
        <v>2755.5</v>
      </c>
      <c r="L32" s="133">
        <f t="shared" si="8"/>
        <v>3006</v>
      </c>
      <c r="M32" s="133">
        <f t="shared" si="9"/>
        <v>3256.5</v>
      </c>
      <c r="N32" s="133">
        <f t="shared" si="10"/>
        <v>3507</v>
      </c>
      <c r="O32" s="133">
        <f t="shared" si="11"/>
        <v>3757.5</v>
      </c>
      <c r="P32" s="133">
        <f t="shared" si="20"/>
        <v>4008</v>
      </c>
      <c r="Q32" s="133">
        <f t="shared" si="21"/>
        <v>4258.5</v>
      </c>
      <c r="R32" s="133">
        <f t="shared" si="22"/>
        <v>4509</v>
      </c>
      <c r="S32" s="133">
        <f t="shared" si="12"/>
        <v>4759.5</v>
      </c>
      <c r="T32" s="133">
        <f t="shared" si="13"/>
        <v>5010</v>
      </c>
      <c r="U32" s="133">
        <f t="shared" si="14"/>
        <v>5260.5</v>
      </c>
      <c r="V32" s="133">
        <f t="shared" si="15"/>
        <v>5511</v>
      </c>
      <c r="W32" s="133">
        <f t="shared" si="16"/>
        <v>5761.5</v>
      </c>
      <c r="X32" s="133">
        <f t="shared" si="17"/>
        <v>6012</v>
      </c>
      <c r="Y32" s="134">
        <f t="shared" si="18"/>
        <v>6262.5</v>
      </c>
      <c r="Z32" s="134">
        <f t="shared" si="23"/>
        <v>6888.75</v>
      </c>
      <c r="AA32" s="134">
        <f t="shared" si="24"/>
        <v>7515</v>
      </c>
      <c r="AB32" s="134">
        <f t="shared" si="25"/>
        <v>8141.25</v>
      </c>
      <c r="AC32" s="134">
        <f t="shared" si="26"/>
        <v>8767.5</v>
      </c>
      <c r="AD32" s="134">
        <f t="shared" si="27"/>
        <v>9393.75</v>
      </c>
      <c r="AE32" s="269" t="s">
        <v>298</v>
      </c>
      <c r="AF32" s="263" t="s">
        <v>353</v>
      </c>
    </row>
    <row r="33" spans="1:32" ht="16.5" thickBot="1" x14ac:dyDescent="0.3">
      <c r="A33" s="658">
        <v>3</v>
      </c>
      <c r="B33" s="488" t="s">
        <v>6</v>
      </c>
      <c r="C33" s="126">
        <f t="shared" si="1"/>
        <v>1003.1999999999999</v>
      </c>
      <c r="D33" s="126">
        <f t="shared" si="2"/>
        <v>1337.6000000000001</v>
      </c>
      <c r="E33" s="126">
        <f t="shared" si="3"/>
        <v>1672</v>
      </c>
      <c r="F33" s="126">
        <f t="shared" si="4"/>
        <v>2006.3999999999999</v>
      </c>
      <c r="G33" s="126">
        <f t="shared" si="5"/>
        <v>2340.7999999999997</v>
      </c>
      <c r="H33" s="126">
        <f t="shared" si="19"/>
        <v>2675.2000000000003</v>
      </c>
      <c r="I33" s="126">
        <f t="shared" si="6"/>
        <v>3009.6</v>
      </c>
      <c r="J33" s="126">
        <v>3344</v>
      </c>
      <c r="K33" s="126">
        <f t="shared" si="7"/>
        <v>3678.4</v>
      </c>
      <c r="L33" s="126">
        <f t="shared" si="8"/>
        <v>4012.7999999999997</v>
      </c>
      <c r="M33" s="126">
        <f t="shared" si="9"/>
        <v>4347.2</v>
      </c>
      <c r="N33" s="126">
        <f t="shared" si="10"/>
        <v>4681.5999999999995</v>
      </c>
      <c r="O33" s="126">
        <f t="shared" si="11"/>
        <v>5016</v>
      </c>
      <c r="P33" s="126">
        <f t="shared" si="20"/>
        <v>5350.4000000000005</v>
      </c>
      <c r="Q33" s="126">
        <f t="shared" si="21"/>
        <v>5684.8</v>
      </c>
      <c r="R33" s="126">
        <f t="shared" si="22"/>
        <v>6019.2</v>
      </c>
      <c r="S33" s="126">
        <f t="shared" si="12"/>
        <v>6353.5999999999995</v>
      </c>
      <c r="T33" s="126">
        <f t="shared" si="13"/>
        <v>6688</v>
      </c>
      <c r="U33" s="126">
        <f t="shared" si="14"/>
        <v>7022.4000000000005</v>
      </c>
      <c r="V33" s="126">
        <f t="shared" si="15"/>
        <v>7356.8</v>
      </c>
      <c r="W33" s="126">
        <f t="shared" si="16"/>
        <v>7691.2</v>
      </c>
      <c r="X33" s="126">
        <f t="shared" si="17"/>
        <v>8025.5999999999995</v>
      </c>
      <c r="Y33" s="127">
        <f t="shared" si="18"/>
        <v>8360</v>
      </c>
      <c r="Z33" s="127">
        <f t="shared" si="23"/>
        <v>9196</v>
      </c>
      <c r="AA33" s="127">
        <f t="shared" si="24"/>
        <v>10032</v>
      </c>
      <c r="AB33" s="127">
        <f t="shared" si="25"/>
        <v>10868</v>
      </c>
      <c r="AC33" s="127">
        <f t="shared" si="26"/>
        <v>11703.999999999998</v>
      </c>
      <c r="AD33" s="127">
        <f t="shared" si="27"/>
        <v>12540</v>
      </c>
      <c r="AE33" s="267" t="s">
        <v>352</v>
      </c>
      <c r="AF33" s="261" t="s">
        <v>353</v>
      </c>
    </row>
    <row r="34" spans="1:32" ht="32.25" thickBot="1" x14ac:dyDescent="0.3">
      <c r="A34" s="659"/>
      <c r="B34" s="484" t="s">
        <v>300</v>
      </c>
      <c r="C34" s="228">
        <f t="shared" si="1"/>
        <v>1003.1999999999999</v>
      </c>
      <c r="D34" s="228">
        <f t="shared" si="2"/>
        <v>1337.6000000000001</v>
      </c>
      <c r="E34" s="228">
        <f t="shared" si="3"/>
        <v>1672</v>
      </c>
      <c r="F34" s="228">
        <f t="shared" si="4"/>
        <v>2006.3999999999999</v>
      </c>
      <c r="G34" s="228">
        <f t="shared" si="5"/>
        <v>2340.7999999999997</v>
      </c>
      <c r="H34" s="228">
        <f t="shared" si="19"/>
        <v>2675.2000000000003</v>
      </c>
      <c r="I34" s="228">
        <f t="shared" si="6"/>
        <v>3009.6</v>
      </c>
      <c r="J34" s="126">
        <v>3344</v>
      </c>
      <c r="K34" s="228">
        <f t="shared" si="7"/>
        <v>3678.4</v>
      </c>
      <c r="L34" s="228">
        <f t="shared" si="8"/>
        <v>4012.7999999999997</v>
      </c>
      <c r="M34" s="228">
        <f t="shared" si="9"/>
        <v>4347.2</v>
      </c>
      <c r="N34" s="228">
        <f t="shared" si="10"/>
        <v>4681.5999999999995</v>
      </c>
      <c r="O34" s="228">
        <f t="shared" si="11"/>
        <v>5016</v>
      </c>
      <c r="P34" s="228">
        <f t="shared" si="20"/>
        <v>5350.4000000000005</v>
      </c>
      <c r="Q34" s="228">
        <f t="shared" si="21"/>
        <v>5684.8</v>
      </c>
      <c r="R34" s="228">
        <f t="shared" si="22"/>
        <v>6019.2</v>
      </c>
      <c r="S34" s="228">
        <f t="shared" si="12"/>
        <v>6353.5999999999995</v>
      </c>
      <c r="T34" s="228">
        <f t="shared" si="13"/>
        <v>6688</v>
      </c>
      <c r="U34" s="228">
        <f t="shared" si="14"/>
        <v>7022.4000000000005</v>
      </c>
      <c r="V34" s="228">
        <f t="shared" si="15"/>
        <v>7356.8</v>
      </c>
      <c r="W34" s="228">
        <f t="shared" si="16"/>
        <v>7691.2</v>
      </c>
      <c r="X34" s="228">
        <f t="shared" si="17"/>
        <v>8025.5999999999995</v>
      </c>
      <c r="Y34" s="114">
        <f t="shared" si="18"/>
        <v>8360</v>
      </c>
      <c r="Z34" s="284">
        <f t="shared" si="23"/>
        <v>9196</v>
      </c>
      <c r="AA34" s="284">
        <f t="shared" si="24"/>
        <v>10032</v>
      </c>
      <c r="AB34" s="284">
        <f t="shared" si="25"/>
        <v>10868</v>
      </c>
      <c r="AC34" s="284">
        <f t="shared" si="26"/>
        <v>11703.999999999998</v>
      </c>
      <c r="AD34" s="284">
        <f t="shared" si="27"/>
        <v>12540</v>
      </c>
      <c r="AE34" s="268" t="s">
        <v>359</v>
      </c>
      <c r="AF34" s="262" t="s">
        <v>360</v>
      </c>
    </row>
    <row r="35" spans="1:32" ht="31.5" thickBot="1" x14ac:dyDescent="0.3">
      <c r="A35" s="659"/>
      <c r="B35" s="484" t="s">
        <v>301</v>
      </c>
      <c r="C35" s="228">
        <f t="shared" si="1"/>
        <v>1003.1999999999999</v>
      </c>
      <c r="D35" s="228">
        <f t="shared" si="2"/>
        <v>1337.6000000000001</v>
      </c>
      <c r="E35" s="228">
        <f t="shared" si="3"/>
        <v>1672</v>
      </c>
      <c r="F35" s="228">
        <f t="shared" si="4"/>
        <v>2006.3999999999999</v>
      </c>
      <c r="G35" s="228">
        <f t="shared" si="5"/>
        <v>2340.7999999999997</v>
      </c>
      <c r="H35" s="228">
        <f t="shared" si="19"/>
        <v>2675.2000000000003</v>
      </c>
      <c r="I35" s="228">
        <f t="shared" si="6"/>
        <v>3009.6</v>
      </c>
      <c r="J35" s="126">
        <v>3344</v>
      </c>
      <c r="K35" s="228">
        <f t="shared" si="7"/>
        <v>3678.4</v>
      </c>
      <c r="L35" s="228">
        <f t="shared" si="8"/>
        <v>4012.7999999999997</v>
      </c>
      <c r="M35" s="228">
        <f t="shared" si="9"/>
        <v>4347.2</v>
      </c>
      <c r="N35" s="228">
        <f t="shared" si="10"/>
        <v>4681.5999999999995</v>
      </c>
      <c r="O35" s="228">
        <f t="shared" si="11"/>
        <v>5016</v>
      </c>
      <c r="P35" s="228">
        <f t="shared" si="20"/>
        <v>5350.4000000000005</v>
      </c>
      <c r="Q35" s="228">
        <f t="shared" si="21"/>
        <v>5684.8</v>
      </c>
      <c r="R35" s="228">
        <f t="shared" si="22"/>
        <v>6019.2</v>
      </c>
      <c r="S35" s="228">
        <f t="shared" si="12"/>
        <v>6353.5999999999995</v>
      </c>
      <c r="T35" s="228">
        <f t="shared" si="13"/>
        <v>6688</v>
      </c>
      <c r="U35" s="228">
        <f t="shared" si="14"/>
        <v>7022.4000000000005</v>
      </c>
      <c r="V35" s="228">
        <f t="shared" si="15"/>
        <v>7356.8</v>
      </c>
      <c r="W35" s="228">
        <f t="shared" si="16"/>
        <v>7691.2</v>
      </c>
      <c r="X35" s="228">
        <f t="shared" si="17"/>
        <v>8025.5999999999995</v>
      </c>
      <c r="Y35" s="114">
        <f t="shared" si="18"/>
        <v>8360</v>
      </c>
      <c r="Z35" s="284">
        <f t="shared" si="23"/>
        <v>9196</v>
      </c>
      <c r="AA35" s="284">
        <f t="shared" si="24"/>
        <v>10032</v>
      </c>
      <c r="AB35" s="284">
        <f t="shared" si="25"/>
        <v>10868</v>
      </c>
      <c r="AC35" s="284">
        <f t="shared" si="26"/>
        <v>11703.999999999998</v>
      </c>
      <c r="AD35" s="284">
        <f t="shared" si="27"/>
        <v>12540</v>
      </c>
      <c r="AE35" s="268" t="s">
        <v>352</v>
      </c>
      <c r="AF35" s="262" t="s">
        <v>298</v>
      </c>
    </row>
    <row r="36" spans="1:32" ht="15.75" x14ac:dyDescent="0.25">
      <c r="A36" s="659"/>
      <c r="B36" s="484" t="s">
        <v>302</v>
      </c>
      <c r="C36" s="228">
        <f t="shared" si="1"/>
        <v>1003.1999999999999</v>
      </c>
      <c r="D36" s="228">
        <f t="shared" si="2"/>
        <v>1337.6000000000001</v>
      </c>
      <c r="E36" s="228">
        <f t="shared" si="3"/>
        <v>1672</v>
      </c>
      <c r="F36" s="228">
        <f t="shared" si="4"/>
        <v>2006.3999999999999</v>
      </c>
      <c r="G36" s="228">
        <f t="shared" si="5"/>
        <v>2340.7999999999997</v>
      </c>
      <c r="H36" s="228">
        <f t="shared" si="19"/>
        <v>2675.2000000000003</v>
      </c>
      <c r="I36" s="228">
        <f t="shared" si="6"/>
        <v>3009.6</v>
      </c>
      <c r="J36" s="126">
        <v>3344</v>
      </c>
      <c r="K36" s="228">
        <f t="shared" si="7"/>
        <v>3678.4</v>
      </c>
      <c r="L36" s="228">
        <f t="shared" si="8"/>
        <v>4012.7999999999997</v>
      </c>
      <c r="M36" s="228">
        <f t="shared" si="9"/>
        <v>4347.2</v>
      </c>
      <c r="N36" s="228">
        <f t="shared" si="10"/>
        <v>4681.5999999999995</v>
      </c>
      <c r="O36" s="228">
        <f t="shared" si="11"/>
        <v>5016</v>
      </c>
      <c r="P36" s="228">
        <f t="shared" ref="P36:P43" si="28">J36*1.6</f>
        <v>5350.4000000000005</v>
      </c>
      <c r="Q36" s="228">
        <f t="shared" ref="Q36:Q43" si="29">J36*1.7</f>
        <v>5684.8</v>
      </c>
      <c r="R36" s="228">
        <f t="shared" ref="R36:R43" si="30">J36*1.8</f>
        <v>6019.2</v>
      </c>
      <c r="S36" s="228">
        <f t="shared" si="12"/>
        <v>6353.5999999999995</v>
      </c>
      <c r="T36" s="228">
        <f t="shared" si="13"/>
        <v>6688</v>
      </c>
      <c r="U36" s="228">
        <f t="shared" si="14"/>
        <v>7022.4000000000005</v>
      </c>
      <c r="V36" s="228">
        <f t="shared" si="15"/>
        <v>7356.8</v>
      </c>
      <c r="W36" s="228">
        <f t="shared" si="16"/>
        <v>7691.2</v>
      </c>
      <c r="X36" s="228">
        <f t="shared" si="17"/>
        <v>8025.5999999999995</v>
      </c>
      <c r="Y36" s="114">
        <f t="shared" si="18"/>
        <v>8360</v>
      </c>
      <c r="Z36" s="284">
        <f t="shared" si="23"/>
        <v>9196</v>
      </c>
      <c r="AA36" s="284">
        <f t="shared" si="24"/>
        <v>10032</v>
      </c>
      <c r="AB36" s="284">
        <f t="shared" si="25"/>
        <v>10868</v>
      </c>
      <c r="AC36" s="284">
        <f t="shared" si="26"/>
        <v>11703.999999999998</v>
      </c>
      <c r="AD36" s="284">
        <f t="shared" si="27"/>
        <v>12540</v>
      </c>
      <c r="AE36" s="268" t="s">
        <v>363</v>
      </c>
      <c r="AF36" s="262" t="s">
        <v>364</v>
      </c>
    </row>
    <row r="37" spans="1:32" ht="31.5" x14ac:dyDescent="0.25">
      <c r="A37" s="659"/>
      <c r="B37" s="484" t="s">
        <v>305</v>
      </c>
      <c r="C37" s="228">
        <f t="shared" si="1"/>
        <v>811.8</v>
      </c>
      <c r="D37" s="228">
        <f t="shared" si="2"/>
        <v>1082.4000000000001</v>
      </c>
      <c r="E37" s="228">
        <f t="shared" si="3"/>
        <v>1353</v>
      </c>
      <c r="F37" s="228">
        <f t="shared" si="4"/>
        <v>1623.6</v>
      </c>
      <c r="G37" s="228">
        <f t="shared" si="5"/>
        <v>1894.1999999999998</v>
      </c>
      <c r="H37" s="228">
        <f t="shared" si="19"/>
        <v>2164.8000000000002</v>
      </c>
      <c r="I37" s="228">
        <f t="shared" si="6"/>
        <v>2435.4</v>
      </c>
      <c r="J37" s="369">
        <v>2706</v>
      </c>
      <c r="K37" s="228">
        <f t="shared" si="7"/>
        <v>2976.6000000000004</v>
      </c>
      <c r="L37" s="228">
        <f t="shared" si="8"/>
        <v>3247.2</v>
      </c>
      <c r="M37" s="228">
        <f t="shared" si="9"/>
        <v>3517.8</v>
      </c>
      <c r="N37" s="228">
        <f t="shared" si="10"/>
        <v>3788.3999999999996</v>
      </c>
      <c r="O37" s="228">
        <f t="shared" si="11"/>
        <v>4059</v>
      </c>
      <c r="P37" s="228">
        <f t="shared" si="28"/>
        <v>4329.6000000000004</v>
      </c>
      <c r="Q37" s="228">
        <f t="shared" si="29"/>
        <v>4600.2</v>
      </c>
      <c r="R37" s="228">
        <f t="shared" si="30"/>
        <v>4870.8</v>
      </c>
      <c r="S37" s="228">
        <f t="shared" si="12"/>
        <v>5141.3999999999996</v>
      </c>
      <c r="T37" s="228">
        <f t="shared" si="13"/>
        <v>5412</v>
      </c>
      <c r="U37" s="228">
        <f t="shared" si="14"/>
        <v>5682.6</v>
      </c>
      <c r="V37" s="228">
        <f t="shared" si="15"/>
        <v>5953.2000000000007</v>
      </c>
      <c r="W37" s="228">
        <f t="shared" si="16"/>
        <v>6223.7999999999993</v>
      </c>
      <c r="X37" s="228">
        <f t="shared" si="17"/>
        <v>6494.4</v>
      </c>
      <c r="Y37" s="114">
        <f t="shared" si="18"/>
        <v>6765</v>
      </c>
      <c r="Z37" s="284">
        <f t="shared" si="23"/>
        <v>7441.5000000000009</v>
      </c>
      <c r="AA37" s="284">
        <f t="shared" si="24"/>
        <v>8118</v>
      </c>
      <c r="AB37" s="284">
        <f t="shared" si="25"/>
        <v>8794.5</v>
      </c>
      <c r="AC37" s="284">
        <f t="shared" si="26"/>
        <v>9471</v>
      </c>
      <c r="AD37" s="284">
        <f t="shared" si="27"/>
        <v>10147.5</v>
      </c>
      <c r="AE37" s="268" t="s">
        <v>298</v>
      </c>
      <c r="AF37" s="262" t="s">
        <v>356</v>
      </c>
    </row>
    <row r="38" spans="1:32" ht="30.75" x14ac:dyDescent="0.25">
      <c r="A38" s="659"/>
      <c r="B38" s="484" t="s">
        <v>378</v>
      </c>
      <c r="C38" s="228">
        <f t="shared" si="1"/>
        <v>811.8</v>
      </c>
      <c r="D38" s="228">
        <f t="shared" si="2"/>
        <v>1082.4000000000001</v>
      </c>
      <c r="E38" s="228">
        <f t="shared" si="3"/>
        <v>1353</v>
      </c>
      <c r="F38" s="228">
        <f t="shared" si="4"/>
        <v>1623.6</v>
      </c>
      <c r="G38" s="228">
        <f t="shared" si="5"/>
        <v>1894.1999999999998</v>
      </c>
      <c r="H38" s="228">
        <f t="shared" si="19"/>
        <v>2164.8000000000002</v>
      </c>
      <c r="I38" s="228">
        <f t="shared" si="6"/>
        <v>2435.4</v>
      </c>
      <c r="J38" s="369">
        <v>2706</v>
      </c>
      <c r="K38" s="228">
        <f t="shared" si="7"/>
        <v>2976.6000000000004</v>
      </c>
      <c r="L38" s="228">
        <f t="shared" si="8"/>
        <v>3247.2</v>
      </c>
      <c r="M38" s="228">
        <f t="shared" si="9"/>
        <v>3517.8</v>
      </c>
      <c r="N38" s="228">
        <f t="shared" si="10"/>
        <v>3788.3999999999996</v>
      </c>
      <c r="O38" s="228">
        <f t="shared" si="11"/>
        <v>4059</v>
      </c>
      <c r="P38" s="228">
        <f t="shared" si="28"/>
        <v>4329.6000000000004</v>
      </c>
      <c r="Q38" s="228">
        <f t="shared" si="29"/>
        <v>4600.2</v>
      </c>
      <c r="R38" s="228">
        <f t="shared" si="30"/>
        <v>4870.8</v>
      </c>
      <c r="S38" s="228">
        <f t="shared" si="12"/>
        <v>5141.3999999999996</v>
      </c>
      <c r="T38" s="228">
        <f t="shared" si="13"/>
        <v>5412</v>
      </c>
      <c r="U38" s="228">
        <f t="shared" si="14"/>
        <v>5682.6</v>
      </c>
      <c r="V38" s="228">
        <f t="shared" si="15"/>
        <v>5953.2000000000007</v>
      </c>
      <c r="W38" s="228">
        <f t="shared" si="16"/>
        <v>6223.7999999999993</v>
      </c>
      <c r="X38" s="228">
        <f t="shared" si="17"/>
        <v>6494.4</v>
      </c>
      <c r="Y38" s="114">
        <f t="shared" si="18"/>
        <v>6765</v>
      </c>
      <c r="Z38" s="284">
        <f t="shared" si="23"/>
        <v>7441.5000000000009</v>
      </c>
      <c r="AA38" s="284">
        <f t="shared" si="24"/>
        <v>8118</v>
      </c>
      <c r="AB38" s="284">
        <f t="shared" si="25"/>
        <v>8794.5</v>
      </c>
      <c r="AC38" s="284">
        <f t="shared" si="26"/>
        <v>9471</v>
      </c>
      <c r="AD38" s="284">
        <f t="shared" si="27"/>
        <v>10147.5</v>
      </c>
      <c r="AE38" s="268" t="s">
        <v>298</v>
      </c>
      <c r="AF38" s="262" t="s">
        <v>360</v>
      </c>
    </row>
    <row r="39" spans="1:32" ht="31.5" x14ac:dyDescent="0.25">
      <c r="A39" s="659"/>
      <c r="B39" s="484" t="s">
        <v>308</v>
      </c>
      <c r="C39" s="228">
        <f t="shared" si="1"/>
        <v>1003.1999999999999</v>
      </c>
      <c r="D39" s="228">
        <f t="shared" si="2"/>
        <v>1337.6000000000001</v>
      </c>
      <c r="E39" s="228">
        <f t="shared" si="3"/>
        <v>1672</v>
      </c>
      <c r="F39" s="228">
        <f t="shared" si="4"/>
        <v>2006.3999999999999</v>
      </c>
      <c r="G39" s="228">
        <f t="shared" si="5"/>
        <v>2340.7999999999997</v>
      </c>
      <c r="H39" s="228">
        <f t="shared" si="19"/>
        <v>2675.2000000000003</v>
      </c>
      <c r="I39" s="228">
        <f t="shared" si="6"/>
        <v>3009.6</v>
      </c>
      <c r="J39" s="369">
        <v>3344</v>
      </c>
      <c r="K39" s="228">
        <f t="shared" si="7"/>
        <v>3678.4</v>
      </c>
      <c r="L39" s="228">
        <f t="shared" si="8"/>
        <v>4012.7999999999997</v>
      </c>
      <c r="M39" s="228">
        <f t="shared" si="9"/>
        <v>4347.2</v>
      </c>
      <c r="N39" s="228">
        <f t="shared" si="10"/>
        <v>4681.5999999999995</v>
      </c>
      <c r="O39" s="228">
        <f t="shared" si="11"/>
        <v>5016</v>
      </c>
      <c r="P39" s="228">
        <f t="shared" si="28"/>
        <v>5350.4000000000005</v>
      </c>
      <c r="Q39" s="228">
        <f t="shared" si="29"/>
        <v>5684.8</v>
      </c>
      <c r="R39" s="228">
        <f t="shared" si="30"/>
        <v>6019.2</v>
      </c>
      <c r="S39" s="228">
        <f t="shared" si="12"/>
        <v>6353.5999999999995</v>
      </c>
      <c r="T39" s="228">
        <f t="shared" si="13"/>
        <v>6688</v>
      </c>
      <c r="U39" s="228">
        <f t="shared" si="14"/>
        <v>7022.4000000000005</v>
      </c>
      <c r="V39" s="228">
        <f t="shared" si="15"/>
        <v>7356.8</v>
      </c>
      <c r="W39" s="228">
        <f t="shared" si="16"/>
        <v>7691.2</v>
      </c>
      <c r="X39" s="228">
        <f t="shared" si="17"/>
        <v>8025.5999999999995</v>
      </c>
      <c r="Y39" s="114">
        <f t="shared" si="18"/>
        <v>8360</v>
      </c>
      <c r="Z39" s="284">
        <f t="shared" si="23"/>
        <v>9196</v>
      </c>
      <c r="AA39" s="284">
        <f t="shared" si="24"/>
        <v>10032</v>
      </c>
      <c r="AB39" s="284">
        <f t="shared" si="25"/>
        <v>10868</v>
      </c>
      <c r="AC39" s="284">
        <f t="shared" si="26"/>
        <v>11703.999999999998</v>
      </c>
      <c r="AD39" s="284">
        <f t="shared" si="27"/>
        <v>12540</v>
      </c>
      <c r="AE39" s="268" t="s">
        <v>359</v>
      </c>
      <c r="AF39" s="262" t="s">
        <v>298</v>
      </c>
    </row>
    <row r="40" spans="1:32" ht="15.75" x14ac:dyDescent="0.25">
      <c r="A40" s="659"/>
      <c r="B40" s="484" t="s">
        <v>303</v>
      </c>
      <c r="C40" s="228">
        <f t="shared" si="1"/>
        <v>1003.1999999999999</v>
      </c>
      <c r="D40" s="228">
        <f t="shared" si="2"/>
        <v>1337.6000000000001</v>
      </c>
      <c r="E40" s="228">
        <f t="shared" si="3"/>
        <v>1672</v>
      </c>
      <c r="F40" s="228">
        <f t="shared" si="4"/>
        <v>2006.3999999999999</v>
      </c>
      <c r="G40" s="228">
        <f t="shared" si="5"/>
        <v>2340.7999999999997</v>
      </c>
      <c r="H40" s="228">
        <f t="shared" si="19"/>
        <v>2675.2000000000003</v>
      </c>
      <c r="I40" s="228">
        <f t="shared" si="6"/>
        <v>3009.6</v>
      </c>
      <c r="J40" s="380">
        <v>3344</v>
      </c>
      <c r="K40" s="228">
        <f t="shared" si="7"/>
        <v>3678.4</v>
      </c>
      <c r="L40" s="228">
        <f t="shared" si="8"/>
        <v>4012.7999999999997</v>
      </c>
      <c r="M40" s="228">
        <f t="shared" si="9"/>
        <v>4347.2</v>
      </c>
      <c r="N40" s="228">
        <f t="shared" si="10"/>
        <v>4681.5999999999995</v>
      </c>
      <c r="O40" s="228">
        <f t="shared" si="11"/>
        <v>5016</v>
      </c>
      <c r="P40" s="228">
        <f t="shared" si="28"/>
        <v>5350.4000000000005</v>
      </c>
      <c r="Q40" s="228">
        <f t="shared" si="29"/>
        <v>5684.8</v>
      </c>
      <c r="R40" s="228">
        <f t="shared" si="30"/>
        <v>6019.2</v>
      </c>
      <c r="S40" s="228">
        <f t="shared" si="12"/>
        <v>6353.5999999999995</v>
      </c>
      <c r="T40" s="228">
        <f t="shared" si="13"/>
        <v>6688</v>
      </c>
      <c r="U40" s="228">
        <f t="shared" si="14"/>
        <v>7022.4000000000005</v>
      </c>
      <c r="V40" s="228">
        <f t="shared" si="15"/>
        <v>7356.8</v>
      </c>
      <c r="W40" s="228">
        <f t="shared" si="16"/>
        <v>7691.2</v>
      </c>
      <c r="X40" s="228">
        <f t="shared" si="17"/>
        <v>8025.5999999999995</v>
      </c>
      <c r="Y40" s="114">
        <f t="shared" si="18"/>
        <v>8360</v>
      </c>
      <c r="Z40" s="284">
        <f t="shared" si="23"/>
        <v>9196</v>
      </c>
      <c r="AA40" s="284">
        <f t="shared" si="24"/>
        <v>10032</v>
      </c>
      <c r="AB40" s="284">
        <f t="shared" si="25"/>
        <v>10868</v>
      </c>
      <c r="AC40" s="284">
        <f t="shared" si="26"/>
        <v>11703.999999999998</v>
      </c>
      <c r="AD40" s="284">
        <f t="shared" si="27"/>
        <v>12540</v>
      </c>
      <c r="AE40" s="268" t="s">
        <v>359</v>
      </c>
      <c r="AF40" s="262" t="s">
        <v>360</v>
      </c>
    </row>
    <row r="41" spans="1:32" ht="15.75" x14ac:dyDescent="0.25">
      <c r="A41" s="659"/>
      <c r="B41" s="484" t="s">
        <v>304</v>
      </c>
      <c r="C41" s="228">
        <f t="shared" si="1"/>
        <v>1003.1999999999999</v>
      </c>
      <c r="D41" s="228">
        <f t="shared" si="2"/>
        <v>1337.6000000000001</v>
      </c>
      <c r="E41" s="228">
        <f t="shared" si="3"/>
        <v>1672</v>
      </c>
      <c r="F41" s="228">
        <f t="shared" si="4"/>
        <v>2006.3999999999999</v>
      </c>
      <c r="G41" s="228">
        <f t="shared" si="5"/>
        <v>2340.7999999999997</v>
      </c>
      <c r="H41" s="228">
        <f t="shared" si="19"/>
        <v>2675.2000000000003</v>
      </c>
      <c r="I41" s="228">
        <f t="shared" si="6"/>
        <v>3009.6</v>
      </c>
      <c r="J41" s="380">
        <v>3344</v>
      </c>
      <c r="K41" s="228">
        <f t="shared" si="7"/>
        <v>3678.4</v>
      </c>
      <c r="L41" s="228">
        <f t="shared" si="8"/>
        <v>4012.7999999999997</v>
      </c>
      <c r="M41" s="228">
        <f t="shared" si="9"/>
        <v>4347.2</v>
      </c>
      <c r="N41" s="228">
        <f t="shared" si="10"/>
        <v>4681.5999999999995</v>
      </c>
      <c r="O41" s="228">
        <f t="shared" si="11"/>
        <v>5016</v>
      </c>
      <c r="P41" s="228">
        <f t="shared" si="28"/>
        <v>5350.4000000000005</v>
      </c>
      <c r="Q41" s="228">
        <f t="shared" si="29"/>
        <v>5684.8</v>
      </c>
      <c r="R41" s="228">
        <f t="shared" si="30"/>
        <v>6019.2</v>
      </c>
      <c r="S41" s="228">
        <f t="shared" si="12"/>
        <v>6353.5999999999995</v>
      </c>
      <c r="T41" s="228">
        <f t="shared" si="13"/>
        <v>6688</v>
      </c>
      <c r="U41" s="228">
        <f t="shared" si="14"/>
        <v>7022.4000000000005</v>
      </c>
      <c r="V41" s="228">
        <f t="shared" si="15"/>
        <v>7356.8</v>
      </c>
      <c r="W41" s="228">
        <f t="shared" si="16"/>
        <v>7691.2</v>
      </c>
      <c r="X41" s="228">
        <f t="shared" si="17"/>
        <v>8025.5999999999995</v>
      </c>
      <c r="Y41" s="114">
        <f t="shared" si="18"/>
        <v>8360</v>
      </c>
      <c r="Z41" s="284">
        <f t="shared" si="23"/>
        <v>9196</v>
      </c>
      <c r="AA41" s="284">
        <f t="shared" si="24"/>
        <v>10032</v>
      </c>
      <c r="AB41" s="284">
        <f t="shared" si="25"/>
        <v>10868</v>
      </c>
      <c r="AC41" s="284">
        <f t="shared" si="26"/>
        <v>11703.999999999998</v>
      </c>
      <c r="AD41" s="284">
        <f t="shared" si="27"/>
        <v>12540</v>
      </c>
      <c r="AE41" s="268" t="s">
        <v>365</v>
      </c>
      <c r="AF41" s="262" t="s">
        <v>353</v>
      </c>
    </row>
    <row r="42" spans="1:32" ht="31.5" x14ac:dyDescent="0.25">
      <c r="A42" s="659"/>
      <c r="B42" s="484" t="s">
        <v>307</v>
      </c>
      <c r="C42" s="228">
        <f t="shared" si="1"/>
        <v>1003.1999999999999</v>
      </c>
      <c r="D42" s="228">
        <f t="shared" si="2"/>
        <v>1337.6000000000001</v>
      </c>
      <c r="E42" s="228">
        <f t="shared" si="3"/>
        <v>1672</v>
      </c>
      <c r="F42" s="228">
        <f t="shared" si="4"/>
        <v>2006.3999999999999</v>
      </c>
      <c r="G42" s="228">
        <f t="shared" si="5"/>
        <v>2340.7999999999997</v>
      </c>
      <c r="H42" s="228">
        <f t="shared" si="19"/>
        <v>2675.2000000000003</v>
      </c>
      <c r="I42" s="228">
        <f t="shared" si="6"/>
        <v>3009.6</v>
      </c>
      <c r="J42" s="380">
        <v>3344</v>
      </c>
      <c r="K42" s="228">
        <f t="shared" si="7"/>
        <v>3678.4</v>
      </c>
      <c r="L42" s="228">
        <f t="shared" si="8"/>
        <v>4012.7999999999997</v>
      </c>
      <c r="M42" s="228">
        <f t="shared" si="9"/>
        <v>4347.2</v>
      </c>
      <c r="N42" s="228">
        <f t="shared" si="10"/>
        <v>4681.5999999999995</v>
      </c>
      <c r="O42" s="228">
        <f t="shared" si="11"/>
        <v>5016</v>
      </c>
      <c r="P42" s="228">
        <f t="shared" si="28"/>
        <v>5350.4000000000005</v>
      </c>
      <c r="Q42" s="228">
        <f t="shared" si="29"/>
        <v>5684.8</v>
      </c>
      <c r="R42" s="228">
        <f t="shared" si="30"/>
        <v>6019.2</v>
      </c>
      <c r="S42" s="228">
        <f t="shared" si="12"/>
        <v>6353.5999999999995</v>
      </c>
      <c r="T42" s="228">
        <f t="shared" si="13"/>
        <v>6688</v>
      </c>
      <c r="U42" s="228">
        <f t="shared" si="14"/>
        <v>7022.4000000000005</v>
      </c>
      <c r="V42" s="228">
        <f t="shared" si="15"/>
        <v>7356.8</v>
      </c>
      <c r="W42" s="228">
        <f t="shared" si="16"/>
        <v>7691.2</v>
      </c>
      <c r="X42" s="228">
        <f t="shared" si="17"/>
        <v>8025.5999999999995</v>
      </c>
      <c r="Y42" s="114">
        <f t="shared" si="18"/>
        <v>8360</v>
      </c>
      <c r="Z42" s="284">
        <f t="shared" si="23"/>
        <v>9196</v>
      </c>
      <c r="AA42" s="284">
        <f t="shared" si="24"/>
        <v>10032</v>
      </c>
      <c r="AB42" s="284">
        <f t="shared" si="25"/>
        <v>10868</v>
      </c>
      <c r="AC42" s="284">
        <f t="shared" si="26"/>
        <v>11703.999999999998</v>
      </c>
      <c r="AD42" s="284">
        <f t="shared" si="27"/>
        <v>12540</v>
      </c>
      <c r="AE42" s="268" t="s">
        <v>359</v>
      </c>
      <c r="AF42" s="262" t="s">
        <v>298</v>
      </c>
    </row>
    <row r="43" spans="1:32" ht="16.5" thickBot="1" x14ac:dyDescent="0.3">
      <c r="A43" s="659"/>
      <c r="B43" s="486" t="s">
        <v>339</v>
      </c>
      <c r="C43" s="133">
        <f t="shared" si="1"/>
        <v>1003.1999999999999</v>
      </c>
      <c r="D43" s="133">
        <f t="shared" si="2"/>
        <v>1337.6000000000001</v>
      </c>
      <c r="E43" s="133">
        <f t="shared" si="3"/>
        <v>1672</v>
      </c>
      <c r="F43" s="133">
        <f t="shared" si="4"/>
        <v>2006.3999999999999</v>
      </c>
      <c r="G43" s="133">
        <f t="shared" si="5"/>
        <v>2340.7999999999997</v>
      </c>
      <c r="H43" s="133">
        <f t="shared" si="19"/>
        <v>2675.2000000000003</v>
      </c>
      <c r="I43" s="133">
        <f t="shared" si="6"/>
        <v>3009.6</v>
      </c>
      <c r="J43" s="380">
        <v>3344</v>
      </c>
      <c r="K43" s="133">
        <f t="shared" si="7"/>
        <v>3678.4</v>
      </c>
      <c r="L43" s="133">
        <f t="shared" si="8"/>
        <v>4012.7999999999997</v>
      </c>
      <c r="M43" s="133">
        <f t="shared" si="9"/>
        <v>4347.2</v>
      </c>
      <c r="N43" s="133">
        <f t="shared" si="10"/>
        <v>4681.5999999999995</v>
      </c>
      <c r="O43" s="133">
        <f t="shared" si="11"/>
        <v>5016</v>
      </c>
      <c r="P43" s="133">
        <f t="shared" si="28"/>
        <v>5350.4000000000005</v>
      </c>
      <c r="Q43" s="133">
        <f t="shared" si="29"/>
        <v>5684.8</v>
      </c>
      <c r="R43" s="133">
        <f t="shared" si="30"/>
        <v>6019.2</v>
      </c>
      <c r="S43" s="133">
        <f t="shared" si="12"/>
        <v>6353.5999999999995</v>
      </c>
      <c r="T43" s="133">
        <f t="shared" si="13"/>
        <v>6688</v>
      </c>
      <c r="U43" s="133">
        <f t="shared" si="14"/>
        <v>7022.4000000000005</v>
      </c>
      <c r="V43" s="133">
        <f t="shared" si="15"/>
        <v>7356.8</v>
      </c>
      <c r="W43" s="133">
        <f t="shared" si="16"/>
        <v>7691.2</v>
      </c>
      <c r="X43" s="133">
        <f t="shared" si="17"/>
        <v>8025.5999999999995</v>
      </c>
      <c r="Y43" s="134">
        <f t="shared" si="18"/>
        <v>8360</v>
      </c>
      <c r="Z43" s="134">
        <f t="shared" si="23"/>
        <v>9196</v>
      </c>
      <c r="AA43" s="134">
        <f t="shared" si="24"/>
        <v>10032</v>
      </c>
      <c r="AB43" s="134">
        <f t="shared" si="25"/>
        <v>10868</v>
      </c>
      <c r="AC43" s="134">
        <f t="shared" si="26"/>
        <v>11703.999999999998</v>
      </c>
      <c r="AD43" s="134">
        <f t="shared" si="27"/>
        <v>12540</v>
      </c>
      <c r="AE43" s="269" t="s">
        <v>366</v>
      </c>
      <c r="AF43" s="263" t="s">
        <v>367</v>
      </c>
    </row>
    <row r="44" spans="1:32" ht="16.5" thickBot="1" x14ac:dyDescent="0.3">
      <c r="A44" s="659"/>
      <c r="B44" s="489" t="s">
        <v>512</v>
      </c>
      <c r="C44" s="479">
        <f t="shared" ref="C44:C66" si="31">J44*0.3</f>
        <v>1003.1999999999999</v>
      </c>
      <c r="D44" s="479">
        <f t="shared" ref="D44:D66" si="32">J44*0.4</f>
        <v>1337.6000000000001</v>
      </c>
      <c r="E44" s="479">
        <f t="shared" ref="E44:E66" si="33">J44*0.5</f>
        <v>1672</v>
      </c>
      <c r="F44" s="479">
        <f t="shared" ref="F44:F66" si="34">J44*0.6</f>
        <v>2006.3999999999999</v>
      </c>
      <c r="G44" s="479">
        <f t="shared" ref="G44:G66" si="35">J44*0.7</f>
        <v>2340.7999999999997</v>
      </c>
      <c r="H44" s="479">
        <f t="shared" ref="H44:H66" si="36">J44*0.8</f>
        <v>2675.2000000000003</v>
      </c>
      <c r="I44" s="479">
        <f t="shared" ref="I44:I66" si="37">J44*0.9</f>
        <v>3009.6</v>
      </c>
      <c r="J44" s="477">
        <v>3344</v>
      </c>
      <c r="K44" s="479">
        <f t="shared" ref="K44:K66" si="38">J44*1.1</f>
        <v>3678.4</v>
      </c>
      <c r="L44" s="479">
        <f t="shared" ref="L44:L66" si="39">J44*1.2</f>
        <v>4012.7999999999997</v>
      </c>
      <c r="M44" s="479">
        <f t="shared" ref="M44:M66" si="40">J44*1.3</f>
        <v>4347.2</v>
      </c>
      <c r="N44" s="479">
        <f t="shared" ref="N44:N66" si="41">J44*1.4</f>
        <v>4681.5999999999995</v>
      </c>
      <c r="O44" s="479">
        <f t="shared" ref="O44:O66" si="42">J44*1.5</f>
        <v>5016</v>
      </c>
      <c r="P44" s="479">
        <f t="shared" ref="P44:P66" si="43">J44*1.6</f>
        <v>5350.4000000000005</v>
      </c>
      <c r="Q44" s="479">
        <f t="shared" ref="Q44:Q66" si="44">J44*1.7</f>
        <v>5684.8</v>
      </c>
      <c r="R44" s="479">
        <f t="shared" ref="R44:R66" si="45">J44*1.8</f>
        <v>6019.2</v>
      </c>
      <c r="S44" s="479">
        <f t="shared" ref="S44:S66" si="46">J44*1.9</f>
        <v>6353.5999999999995</v>
      </c>
      <c r="T44" s="479">
        <f t="shared" ref="T44:T66" si="47">J44*2</f>
        <v>6688</v>
      </c>
      <c r="U44" s="479">
        <f t="shared" ref="U44:U66" si="48">J44*2.1</f>
        <v>7022.4000000000005</v>
      </c>
      <c r="V44" s="479">
        <f t="shared" ref="V44:V66" si="49">J44*2.2</f>
        <v>7356.8</v>
      </c>
      <c r="W44" s="479">
        <f t="shared" ref="W44:W66" si="50">J44*2.3</f>
        <v>7691.2</v>
      </c>
      <c r="X44" s="479">
        <f t="shared" ref="X44:X66" si="51">J44*2.4</f>
        <v>8025.5999999999995</v>
      </c>
      <c r="Y44" s="134">
        <f t="shared" ref="Y44:Y66" si="52">J44*2.5</f>
        <v>8360</v>
      </c>
      <c r="Z44" s="134">
        <f t="shared" ref="Z44:Z66" si="53">K44*2.5</f>
        <v>9196</v>
      </c>
      <c r="AA44" s="134">
        <f t="shared" ref="AA44:AA66" si="54">L44*2.5</f>
        <v>10032</v>
      </c>
      <c r="AB44" s="134">
        <f t="shared" ref="AB44:AB66" si="55">M44*2.5</f>
        <v>10868</v>
      </c>
      <c r="AC44" s="134">
        <f t="shared" ref="AC44:AC66" si="56">N44*2.5</f>
        <v>11703.999999999998</v>
      </c>
      <c r="AD44" s="134">
        <f t="shared" ref="AD44:AD66" si="57">O44*2.5</f>
        <v>12540</v>
      </c>
      <c r="AE44" s="269" t="s">
        <v>522</v>
      </c>
      <c r="AF44" s="263" t="s">
        <v>523</v>
      </c>
    </row>
    <row r="45" spans="1:32" ht="16.5" thickBot="1" x14ac:dyDescent="0.3">
      <c r="A45" s="659"/>
      <c r="B45" s="489" t="s">
        <v>513</v>
      </c>
      <c r="C45" s="479">
        <f t="shared" si="31"/>
        <v>1003.1999999999999</v>
      </c>
      <c r="D45" s="479">
        <f t="shared" si="32"/>
        <v>1337.6000000000001</v>
      </c>
      <c r="E45" s="479">
        <f t="shared" si="33"/>
        <v>1672</v>
      </c>
      <c r="F45" s="479">
        <f t="shared" si="34"/>
        <v>2006.3999999999999</v>
      </c>
      <c r="G45" s="479">
        <f t="shared" si="35"/>
        <v>2340.7999999999997</v>
      </c>
      <c r="H45" s="479">
        <f t="shared" si="36"/>
        <v>2675.2000000000003</v>
      </c>
      <c r="I45" s="479">
        <f t="shared" si="37"/>
        <v>3009.6</v>
      </c>
      <c r="J45" s="477">
        <v>3344</v>
      </c>
      <c r="K45" s="479">
        <f t="shared" si="38"/>
        <v>3678.4</v>
      </c>
      <c r="L45" s="479">
        <f t="shared" si="39"/>
        <v>4012.7999999999997</v>
      </c>
      <c r="M45" s="479">
        <f t="shared" si="40"/>
        <v>4347.2</v>
      </c>
      <c r="N45" s="479">
        <f t="shared" si="41"/>
        <v>4681.5999999999995</v>
      </c>
      <c r="O45" s="479">
        <f t="shared" si="42"/>
        <v>5016</v>
      </c>
      <c r="P45" s="479">
        <f t="shared" si="43"/>
        <v>5350.4000000000005</v>
      </c>
      <c r="Q45" s="479">
        <f t="shared" si="44"/>
        <v>5684.8</v>
      </c>
      <c r="R45" s="479">
        <f t="shared" si="45"/>
        <v>6019.2</v>
      </c>
      <c r="S45" s="479">
        <f t="shared" si="46"/>
        <v>6353.5999999999995</v>
      </c>
      <c r="T45" s="479">
        <f t="shared" si="47"/>
        <v>6688</v>
      </c>
      <c r="U45" s="479">
        <f t="shared" si="48"/>
        <v>7022.4000000000005</v>
      </c>
      <c r="V45" s="479">
        <f t="shared" si="49"/>
        <v>7356.8</v>
      </c>
      <c r="W45" s="479">
        <f t="shared" si="50"/>
        <v>7691.2</v>
      </c>
      <c r="X45" s="479">
        <f t="shared" si="51"/>
        <v>8025.5999999999995</v>
      </c>
      <c r="Y45" s="134">
        <f t="shared" si="52"/>
        <v>8360</v>
      </c>
      <c r="Z45" s="134">
        <f t="shared" si="53"/>
        <v>9196</v>
      </c>
      <c r="AA45" s="134">
        <f t="shared" si="54"/>
        <v>10032</v>
      </c>
      <c r="AB45" s="134">
        <f t="shared" si="55"/>
        <v>10868</v>
      </c>
      <c r="AC45" s="134">
        <f t="shared" si="56"/>
        <v>11703.999999999998</v>
      </c>
      <c r="AD45" s="134">
        <f t="shared" si="57"/>
        <v>12540</v>
      </c>
      <c r="AE45" s="269" t="s">
        <v>524</v>
      </c>
      <c r="AF45" s="263" t="s">
        <v>525</v>
      </c>
    </row>
    <row r="46" spans="1:32" ht="16.5" thickBot="1" x14ac:dyDescent="0.3">
      <c r="A46" s="659"/>
      <c r="B46" s="489" t="s">
        <v>514</v>
      </c>
      <c r="C46" s="479">
        <f t="shared" si="31"/>
        <v>1003.1999999999999</v>
      </c>
      <c r="D46" s="479">
        <f t="shared" si="32"/>
        <v>1337.6000000000001</v>
      </c>
      <c r="E46" s="479">
        <f t="shared" si="33"/>
        <v>1672</v>
      </c>
      <c r="F46" s="479">
        <f t="shared" si="34"/>
        <v>2006.3999999999999</v>
      </c>
      <c r="G46" s="479">
        <f t="shared" si="35"/>
        <v>2340.7999999999997</v>
      </c>
      <c r="H46" s="479">
        <f t="shared" si="36"/>
        <v>2675.2000000000003</v>
      </c>
      <c r="I46" s="479">
        <f t="shared" si="37"/>
        <v>3009.6</v>
      </c>
      <c r="J46" s="477">
        <v>3344</v>
      </c>
      <c r="K46" s="479">
        <f t="shared" si="38"/>
        <v>3678.4</v>
      </c>
      <c r="L46" s="479">
        <f t="shared" si="39"/>
        <v>4012.7999999999997</v>
      </c>
      <c r="M46" s="479">
        <f t="shared" si="40"/>
        <v>4347.2</v>
      </c>
      <c r="N46" s="479">
        <f t="shared" si="41"/>
        <v>4681.5999999999995</v>
      </c>
      <c r="O46" s="479">
        <f t="shared" si="42"/>
        <v>5016</v>
      </c>
      <c r="P46" s="479">
        <f t="shared" si="43"/>
        <v>5350.4000000000005</v>
      </c>
      <c r="Q46" s="479">
        <f t="shared" si="44"/>
        <v>5684.8</v>
      </c>
      <c r="R46" s="479">
        <f t="shared" si="45"/>
        <v>6019.2</v>
      </c>
      <c r="S46" s="479">
        <f t="shared" si="46"/>
        <v>6353.5999999999995</v>
      </c>
      <c r="T46" s="479">
        <f t="shared" si="47"/>
        <v>6688</v>
      </c>
      <c r="U46" s="479">
        <f t="shared" si="48"/>
        <v>7022.4000000000005</v>
      </c>
      <c r="V46" s="479">
        <f t="shared" si="49"/>
        <v>7356.8</v>
      </c>
      <c r="W46" s="479">
        <f t="shared" si="50"/>
        <v>7691.2</v>
      </c>
      <c r="X46" s="479">
        <f t="shared" si="51"/>
        <v>8025.5999999999995</v>
      </c>
      <c r="Y46" s="134">
        <f t="shared" si="52"/>
        <v>8360</v>
      </c>
      <c r="Z46" s="134">
        <f t="shared" si="53"/>
        <v>9196</v>
      </c>
      <c r="AA46" s="134">
        <f t="shared" si="54"/>
        <v>10032</v>
      </c>
      <c r="AB46" s="134">
        <f t="shared" si="55"/>
        <v>10868</v>
      </c>
      <c r="AC46" s="134">
        <f t="shared" si="56"/>
        <v>11703.999999999998</v>
      </c>
      <c r="AD46" s="134">
        <f t="shared" si="57"/>
        <v>12540</v>
      </c>
      <c r="AE46" s="269" t="s">
        <v>526</v>
      </c>
      <c r="AF46" s="263" t="s">
        <v>527</v>
      </c>
    </row>
    <row r="47" spans="1:32" ht="16.5" thickBot="1" x14ac:dyDescent="0.3">
      <c r="A47" s="659"/>
      <c r="B47" s="489" t="s">
        <v>499</v>
      </c>
      <c r="C47" s="479">
        <f t="shared" si="31"/>
        <v>1003.1999999999999</v>
      </c>
      <c r="D47" s="479">
        <f t="shared" si="32"/>
        <v>1337.6000000000001</v>
      </c>
      <c r="E47" s="479">
        <f t="shared" si="33"/>
        <v>1672</v>
      </c>
      <c r="F47" s="479">
        <f t="shared" si="34"/>
        <v>2006.3999999999999</v>
      </c>
      <c r="G47" s="479">
        <f t="shared" si="35"/>
        <v>2340.7999999999997</v>
      </c>
      <c r="H47" s="479">
        <f t="shared" si="36"/>
        <v>2675.2000000000003</v>
      </c>
      <c r="I47" s="479">
        <f t="shared" si="37"/>
        <v>3009.6</v>
      </c>
      <c r="J47" s="477">
        <v>3344</v>
      </c>
      <c r="K47" s="479">
        <f t="shared" si="38"/>
        <v>3678.4</v>
      </c>
      <c r="L47" s="479">
        <f t="shared" si="39"/>
        <v>4012.7999999999997</v>
      </c>
      <c r="M47" s="479">
        <f t="shared" si="40"/>
        <v>4347.2</v>
      </c>
      <c r="N47" s="479">
        <f t="shared" si="41"/>
        <v>4681.5999999999995</v>
      </c>
      <c r="O47" s="479">
        <f t="shared" si="42"/>
        <v>5016</v>
      </c>
      <c r="P47" s="479">
        <f t="shared" si="43"/>
        <v>5350.4000000000005</v>
      </c>
      <c r="Q47" s="479">
        <f t="shared" si="44"/>
        <v>5684.8</v>
      </c>
      <c r="R47" s="479">
        <f t="shared" si="45"/>
        <v>6019.2</v>
      </c>
      <c r="S47" s="479">
        <f t="shared" si="46"/>
        <v>6353.5999999999995</v>
      </c>
      <c r="T47" s="479">
        <f t="shared" si="47"/>
        <v>6688</v>
      </c>
      <c r="U47" s="479">
        <f t="shared" si="48"/>
        <v>7022.4000000000005</v>
      </c>
      <c r="V47" s="479">
        <f t="shared" si="49"/>
        <v>7356.8</v>
      </c>
      <c r="W47" s="479">
        <f t="shared" si="50"/>
        <v>7691.2</v>
      </c>
      <c r="X47" s="479">
        <f t="shared" si="51"/>
        <v>8025.5999999999995</v>
      </c>
      <c r="Y47" s="134">
        <f t="shared" si="52"/>
        <v>8360</v>
      </c>
      <c r="Z47" s="134">
        <f t="shared" si="53"/>
        <v>9196</v>
      </c>
      <c r="AA47" s="134">
        <f t="shared" si="54"/>
        <v>10032</v>
      </c>
      <c r="AB47" s="134">
        <f t="shared" si="55"/>
        <v>10868</v>
      </c>
      <c r="AC47" s="134">
        <f t="shared" si="56"/>
        <v>11703.999999999998</v>
      </c>
      <c r="AD47" s="134">
        <f t="shared" si="57"/>
        <v>12540</v>
      </c>
      <c r="AE47" s="269" t="s">
        <v>528</v>
      </c>
      <c r="AF47" s="263" t="s">
        <v>529</v>
      </c>
    </row>
    <row r="48" spans="1:32" ht="16.5" thickBot="1" x14ac:dyDescent="0.3">
      <c r="A48" s="659"/>
      <c r="B48" s="489" t="s">
        <v>500</v>
      </c>
      <c r="C48" s="479">
        <f t="shared" si="31"/>
        <v>1003.1999999999999</v>
      </c>
      <c r="D48" s="479">
        <f t="shared" si="32"/>
        <v>1337.6000000000001</v>
      </c>
      <c r="E48" s="479">
        <f t="shared" si="33"/>
        <v>1672</v>
      </c>
      <c r="F48" s="479">
        <f t="shared" si="34"/>
        <v>2006.3999999999999</v>
      </c>
      <c r="G48" s="479">
        <f t="shared" si="35"/>
        <v>2340.7999999999997</v>
      </c>
      <c r="H48" s="479">
        <f t="shared" si="36"/>
        <v>2675.2000000000003</v>
      </c>
      <c r="I48" s="479">
        <f t="shared" si="37"/>
        <v>3009.6</v>
      </c>
      <c r="J48" s="477">
        <v>3344</v>
      </c>
      <c r="K48" s="479">
        <f t="shared" si="38"/>
        <v>3678.4</v>
      </c>
      <c r="L48" s="479">
        <f t="shared" si="39"/>
        <v>4012.7999999999997</v>
      </c>
      <c r="M48" s="479">
        <f t="shared" si="40"/>
        <v>4347.2</v>
      </c>
      <c r="N48" s="479">
        <f t="shared" si="41"/>
        <v>4681.5999999999995</v>
      </c>
      <c r="O48" s="479">
        <f t="shared" si="42"/>
        <v>5016</v>
      </c>
      <c r="P48" s="479">
        <f t="shared" si="43"/>
        <v>5350.4000000000005</v>
      </c>
      <c r="Q48" s="479">
        <f t="shared" si="44"/>
        <v>5684.8</v>
      </c>
      <c r="R48" s="479">
        <f t="shared" si="45"/>
        <v>6019.2</v>
      </c>
      <c r="S48" s="479">
        <f t="shared" si="46"/>
        <v>6353.5999999999995</v>
      </c>
      <c r="T48" s="479">
        <f t="shared" si="47"/>
        <v>6688</v>
      </c>
      <c r="U48" s="479">
        <f t="shared" si="48"/>
        <v>7022.4000000000005</v>
      </c>
      <c r="V48" s="479">
        <f t="shared" si="49"/>
        <v>7356.8</v>
      </c>
      <c r="W48" s="479">
        <f t="shared" si="50"/>
        <v>7691.2</v>
      </c>
      <c r="X48" s="479">
        <f t="shared" si="51"/>
        <v>8025.5999999999995</v>
      </c>
      <c r="Y48" s="134">
        <f t="shared" si="52"/>
        <v>8360</v>
      </c>
      <c r="Z48" s="134">
        <f t="shared" si="53"/>
        <v>9196</v>
      </c>
      <c r="AA48" s="134">
        <f t="shared" si="54"/>
        <v>10032</v>
      </c>
      <c r="AB48" s="134">
        <f t="shared" si="55"/>
        <v>10868</v>
      </c>
      <c r="AC48" s="134">
        <f t="shared" si="56"/>
        <v>11703.999999999998</v>
      </c>
      <c r="AD48" s="134">
        <f t="shared" si="57"/>
        <v>12540</v>
      </c>
      <c r="AE48" s="269" t="s">
        <v>530</v>
      </c>
      <c r="AF48" s="263" t="s">
        <v>531</v>
      </c>
    </row>
    <row r="49" spans="1:32" ht="16.5" thickBot="1" x14ac:dyDescent="0.3">
      <c r="A49" s="659"/>
      <c r="B49" s="489" t="s">
        <v>501</v>
      </c>
      <c r="C49" s="479">
        <f t="shared" si="31"/>
        <v>1003.1999999999999</v>
      </c>
      <c r="D49" s="479">
        <f t="shared" si="32"/>
        <v>1337.6000000000001</v>
      </c>
      <c r="E49" s="479">
        <f t="shared" si="33"/>
        <v>1672</v>
      </c>
      <c r="F49" s="479">
        <f t="shared" si="34"/>
        <v>2006.3999999999999</v>
      </c>
      <c r="G49" s="479">
        <f t="shared" si="35"/>
        <v>2340.7999999999997</v>
      </c>
      <c r="H49" s="479">
        <f t="shared" si="36"/>
        <v>2675.2000000000003</v>
      </c>
      <c r="I49" s="479">
        <f t="shared" si="37"/>
        <v>3009.6</v>
      </c>
      <c r="J49" s="477">
        <v>3344</v>
      </c>
      <c r="K49" s="479">
        <f t="shared" si="38"/>
        <v>3678.4</v>
      </c>
      <c r="L49" s="479">
        <f t="shared" si="39"/>
        <v>4012.7999999999997</v>
      </c>
      <c r="M49" s="479">
        <f t="shared" si="40"/>
        <v>4347.2</v>
      </c>
      <c r="N49" s="479">
        <f t="shared" si="41"/>
        <v>4681.5999999999995</v>
      </c>
      <c r="O49" s="479">
        <f t="shared" si="42"/>
        <v>5016</v>
      </c>
      <c r="P49" s="479">
        <f t="shared" si="43"/>
        <v>5350.4000000000005</v>
      </c>
      <c r="Q49" s="479">
        <f t="shared" si="44"/>
        <v>5684.8</v>
      </c>
      <c r="R49" s="479">
        <f t="shared" si="45"/>
        <v>6019.2</v>
      </c>
      <c r="S49" s="479">
        <f t="shared" si="46"/>
        <v>6353.5999999999995</v>
      </c>
      <c r="T49" s="479">
        <f t="shared" si="47"/>
        <v>6688</v>
      </c>
      <c r="U49" s="479">
        <f t="shared" si="48"/>
        <v>7022.4000000000005</v>
      </c>
      <c r="V49" s="479">
        <f t="shared" si="49"/>
        <v>7356.8</v>
      </c>
      <c r="W49" s="479">
        <f t="shared" si="50"/>
        <v>7691.2</v>
      </c>
      <c r="X49" s="479">
        <f t="shared" si="51"/>
        <v>8025.5999999999995</v>
      </c>
      <c r="Y49" s="134">
        <f t="shared" si="52"/>
        <v>8360</v>
      </c>
      <c r="Z49" s="134">
        <f t="shared" si="53"/>
        <v>9196</v>
      </c>
      <c r="AA49" s="134">
        <f t="shared" si="54"/>
        <v>10032</v>
      </c>
      <c r="AB49" s="134">
        <f t="shared" si="55"/>
        <v>10868</v>
      </c>
      <c r="AC49" s="134">
        <f t="shared" si="56"/>
        <v>11703.999999999998</v>
      </c>
      <c r="AD49" s="134">
        <f t="shared" si="57"/>
        <v>12540</v>
      </c>
      <c r="AE49" s="269" t="s">
        <v>532</v>
      </c>
      <c r="AF49" s="263" t="s">
        <v>533</v>
      </c>
    </row>
    <row r="50" spans="1:32" ht="16.5" thickBot="1" x14ac:dyDescent="0.3">
      <c r="A50" s="659"/>
      <c r="B50" s="489" t="s">
        <v>515</v>
      </c>
      <c r="C50" s="479">
        <f t="shared" si="31"/>
        <v>1003.1999999999999</v>
      </c>
      <c r="D50" s="479">
        <f t="shared" si="32"/>
        <v>1337.6000000000001</v>
      </c>
      <c r="E50" s="479">
        <f t="shared" si="33"/>
        <v>1672</v>
      </c>
      <c r="F50" s="479">
        <f t="shared" si="34"/>
        <v>2006.3999999999999</v>
      </c>
      <c r="G50" s="479">
        <f t="shared" si="35"/>
        <v>2340.7999999999997</v>
      </c>
      <c r="H50" s="479">
        <f t="shared" si="36"/>
        <v>2675.2000000000003</v>
      </c>
      <c r="I50" s="479">
        <f t="shared" si="37"/>
        <v>3009.6</v>
      </c>
      <c r="J50" s="477">
        <v>3344</v>
      </c>
      <c r="K50" s="479">
        <f t="shared" si="38"/>
        <v>3678.4</v>
      </c>
      <c r="L50" s="479">
        <f t="shared" si="39"/>
        <v>4012.7999999999997</v>
      </c>
      <c r="M50" s="479">
        <f t="shared" si="40"/>
        <v>4347.2</v>
      </c>
      <c r="N50" s="479">
        <f t="shared" si="41"/>
        <v>4681.5999999999995</v>
      </c>
      <c r="O50" s="479">
        <f t="shared" si="42"/>
        <v>5016</v>
      </c>
      <c r="P50" s="479">
        <f t="shared" si="43"/>
        <v>5350.4000000000005</v>
      </c>
      <c r="Q50" s="479">
        <f t="shared" si="44"/>
        <v>5684.8</v>
      </c>
      <c r="R50" s="479">
        <f t="shared" si="45"/>
        <v>6019.2</v>
      </c>
      <c r="S50" s="479">
        <f t="shared" si="46"/>
        <v>6353.5999999999995</v>
      </c>
      <c r="T50" s="479">
        <f t="shared" si="47"/>
        <v>6688</v>
      </c>
      <c r="U50" s="479">
        <f t="shared" si="48"/>
        <v>7022.4000000000005</v>
      </c>
      <c r="V50" s="479">
        <f t="shared" si="49"/>
        <v>7356.8</v>
      </c>
      <c r="W50" s="479">
        <f t="shared" si="50"/>
        <v>7691.2</v>
      </c>
      <c r="X50" s="479">
        <f t="shared" si="51"/>
        <v>8025.5999999999995</v>
      </c>
      <c r="Y50" s="134">
        <f t="shared" si="52"/>
        <v>8360</v>
      </c>
      <c r="Z50" s="134">
        <f t="shared" si="53"/>
        <v>9196</v>
      </c>
      <c r="AA50" s="134">
        <f t="shared" si="54"/>
        <v>10032</v>
      </c>
      <c r="AB50" s="134">
        <f t="shared" si="55"/>
        <v>10868</v>
      </c>
      <c r="AC50" s="134">
        <f t="shared" si="56"/>
        <v>11703.999999999998</v>
      </c>
      <c r="AD50" s="134">
        <f t="shared" si="57"/>
        <v>12540</v>
      </c>
      <c r="AE50" s="269" t="s">
        <v>534</v>
      </c>
      <c r="AF50" s="263" t="s">
        <v>535</v>
      </c>
    </row>
    <row r="51" spans="1:32" ht="16.5" thickBot="1" x14ac:dyDescent="0.3">
      <c r="A51" s="659"/>
      <c r="B51" s="489" t="s">
        <v>502</v>
      </c>
      <c r="C51" s="479">
        <f t="shared" si="31"/>
        <v>1003.1999999999999</v>
      </c>
      <c r="D51" s="479">
        <f t="shared" si="32"/>
        <v>1337.6000000000001</v>
      </c>
      <c r="E51" s="479">
        <f t="shared" si="33"/>
        <v>1672</v>
      </c>
      <c r="F51" s="479">
        <f t="shared" si="34"/>
        <v>2006.3999999999999</v>
      </c>
      <c r="G51" s="479">
        <f t="shared" si="35"/>
        <v>2340.7999999999997</v>
      </c>
      <c r="H51" s="479">
        <f t="shared" si="36"/>
        <v>2675.2000000000003</v>
      </c>
      <c r="I51" s="479">
        <f t="shared" si="37"/>
        <v>3009.6</v>
      </c>
      <c r="J51" s="477">
        <v>3344</v>
      </c>
      <c r="K51" s="479">
        <f t="shared" si="38"/>
        <v>3678.4</v>
      </c>
      <c r="L51" s="479">
        <f t="shared" si="39"/>
        <v>4012.7999999999997</v>
      </c>
      <c r="M51" s="479">
        <f t="shared" si="40"/>
        <v>4347.2</v>
      </c>
      <c r="N51" s="479">
        <f t="shared" si="41"/>
        <v>4681.5999999999995</v>
      </c>
      <c r="O51" s="479">
        <f t="shared" si="42"/>
        <v>5016</v>
      </c>
      <c r="P51" s="479">
        <f t="shared" si="43"/>
        <v>5350.4000000000005</v>
      </c>
      <c r="Q51" s="479">
        <f t="shared" si="44"/>
        <v>5684.8</v>
      </c>
      <c r="R51" s="479">
        <f t="shared" si="45"/>
        <v>6019.2</v>
      </c>
      <c r="S51" s="479">
        <f t="shared" si="46"/>
        <v>6353.5999999999995</v>
      </c>
      <c r="T51" s="479">
        <f t="shared" si="47"/>
        <v>6688</v>
      </c>
      <c r="U51" s="479">
        <f t="shared" si="48"/>
        <v>7022.4000000000005</v>
      </c>
      <c r="V51" s="479">
        <f t="shared" si="49"/>
        <v>7356.8</v>
      </c>
      <c r="W51" s="479">
        <f t="shared" si="50"/>
        <v>7691.2</v>
      </c>
      <c r="X51" s="479">
        <f t="shared" si="51"/>
        <v>8025.5999999999995</v>
      </c>
      <c r="Y51" s="134">
        <f t="shared" si="52"/>
        <v>8360</v>
      </c>
      <c r="Z51" s="134">
        <f t="shared" si="53"/>
        <v>9196</v>
      </c>
      <c r="AA51" s="134">
        <f t="shared" si="54"/>
        <v>10032</v>
      </c>
      <c r="AB51" s="134">
        <f t="shared" si="55"/>
        <v>10868</v>
      </c>
      <c r="AC51" s="134">
        <f t="shared" si="56"/>
        <v>11703.999999999998</v>
      </c>
      <c r="AD51" s="134">
        <f t="shared" si="57"/>
        <v>12540</v>
      </c>
      <c r="AE51" s="269" t="s">
        <v>536</v>
      </c>
      <c r="AF51" s="263" t="s">
        <v>537</v>
      </c>
    </row>
    <row r="52" spans="1:32" ht="16.5" thickBot="1" x14ac:dyDescent="0.3">
      <c r="A52" s="659"/>
      <c r="B52" s="489" t="s">
        <v>503</v>
      </c>
      <c r="C52" s="479">
        <f t="shared" si="31"/>
        <v>1003.1999999999999</v>
      </c>
      <c r="D52" s="479">
        <f t="shared" si="32"/>
        <v>1337.6000000000001</v>
      </c>
      <c r="E52" s="479">
        <f t="shared" si="33"/>
        <v>1672</v>
      </c>
      <c r="F52" s="479">
        <f t="shared" si="34"/>
        <v>2006.3999999999999</v>
      </c>
      <c r="G52" s="479">
        <f t="shared" si="35"/>
        <v>2340.7999999999997</v>
      </c>
      <c r="H52" s="479">
        <f t="shared" si="36"/>
        <v>2675.2000000000003</v>
      </c>
      <c r="I52" s="479">
        <f t="shared" si="37"/>
        <v>3009.6</v>
      </c>
      <c r="J52" s="477">
        <v>3344</v>
      </c>
      <c r="K52" s="479">
        <f t="shared" si="38"/>
        <v>3678.4</v>
      </c>
      <c r="L52" s="479">
        <f t="shared" si="39"/>
        <v>4012.7999999999997</v>
      </c>
      <c r="M52" s="479">
        <f t="shared" si="40"/>
        <v>4347.2</v>
      </c>
      <c r="N52" s="479">
        <f t="shared" si="41"/>
        <v>4681.5999999999995</v>
      </c>
      <c r="O52" s="479">
        <f t="shared" si="42"/>
        <v>5016</v>
      </c>
      <c r="P52" s="479">
        <f t="shared" si="43"/>
        <v>5350.4000000000005</v>
      </c>
      <c r="Q52" s="479">
        <f t="shared" si="44"/>
        <v>5684.8</v>
      </c>
      <c r="R52" s="479">
        <f t="shared" si="45"/>
        <v>6019.2</v>
      </c>
      <c r="S52" s="479">
        <f t="shared" si="46"/>
        <v>6353.5999999999995</v>
      </c>
      <c r="T52" s="479">
        <f t="shared" si="47"/>
        <v>6688</v>
      </c>
      <c r="U52" s="479">
        <f t="shared" si="48"/>
        <v>7022.4000000000005</v>
      </c>
      <c r="V52" s="479">
        <f t="shared" si="49"/>
        <v>7356.8</v>
      </c>
      <c r="W52" s="479">
        <f t="shared" si="50"/>
        <v>7691.2</v>
      </c>
      <c r="X52" s="479">
        <f t="shared" si="51"/>
        <v>8025.5999999999995</v>
      </c>
      <c r="Y52" s="134">
        <f t="shared" si="52"/>
        <v>8360</v>
      </c>
      <c r="Z52" s="134">
        <f t="shared" si="53"/>
        <v>9196</v>
      </c>
      <c r="AA52" s="134">
        <f t="shared" si="54"/>
        <v>10032</v>
      </c>
      <c r="AB52" s="134">
        <f t="shared" si="55"/>
        <v>10868</v>
      </c>
      <c r="AC52" s="134">
        <f t="shared" si="56"/>
        <v>11703.999999999998</v>
      </c>
      <c r="AD52" s="134">
        <f t="shared" si="57"/>
        <v>12540</v>
      </c>
      <c r="AE52" s="269" t="s">
        <v>538</v>
      </c>
      <c r="AF52" s="263" t="s">
        <v>539</v>
      </c>
    </row>
    <row r="53" spans="1:32" ht="16.5" thickBot="1" x14ac:dyDescent="0.3">
      <c r="A53" s="659"/>
      <c r="B53" s="489" t="s">
        <v>516</v>
      </c>
      <c r="C53" s="479">
        <f t="shared" si="31"/>
        <v>1003.1999999999999</v>
      </c>
      <c r="D53" s="479">
        <f t="shared" si="32"/>
        <v>1337.6000000000001</v>
      </c>
      <c r="E53" s="479">
        <f t="shared" si="33"/>
        <v>1672</v>
      </c>
      <c r="F53" s="479">
        <f t="shared" si="34"/>
        <v>2006.3999999999999</v>
      </c>
      <c r="G53" s="479">
        <f t="shared" si="35"/>
        <v>2340.7999999999997</v>
      </c>
      <c r="H53" s="479">
        <f t="shared" si="36"/>
        <v>2675.2000000000003</v>
      </c>
      <c r="I53" s="479">
        <f t="shared" si="37"/>
        <v>3009.6</v>
      </c>
      <c r="J53" s="477">
        <v>3344</v>
      </c>
      <c r="K53" s="479">
        <f t="shared" si="38"/>
        <v>3678.4</v>
      </c>
      <c r="L53" s="479">
        <f t="shared" si="39"/>
        <v>4012.7999999999997</v>
      </c>
      <c r="M53" s="479">
        <f t="shared" si="40"/>
        <v>4347.2</v>
      </c>
      <c r="N53" s="479">
        <f t="shared" si="41"/>
        <v>4681.5999999999995</v>
      </c>
      <c r="O53" s="479">
        <f t="shared" si="42"/>
        <v>5016</v>
      </c>
      <c r="P53" s="479">
        <f t="shared" si="43"/>
        <v>5350.4000000000005</v>
      </c>
      <c r="Q53" s="479">
        <f t="shared" si="44"/>
        <v>5684.8</v>
      </c>
      <c r="R53" s="479">
        <f t="shared" si="45"/>
        <v>6019.2</v>
      </c>
      <c r="S53" s="479">
        <f t="shared" si="46"/>
        <v>6353.5999999999995</v>
      </c>
      <c r="T53" s="479">
        <f t="shared" si="47"/>
        <v>6688</v>
      </c>
      <c r="U53" s="479">
        <f t="shared" si="48"/>
        <v>7022.4000000000005</v>
      </c>
      <c r="V53" s="479">
        <f t="shared" si="49"/>
        <v>7356.8</v>
      </c>
      <c r="W53" s="479">
        <f t="shared" si="50"/>
        <v>7691.2</v>
      </c>
      <c r="X53" s="479">
        <f t="shared" si="51"/>
        <v>8025.5999999999995</v>
      </c>
      <c r="Y53" s="134">
        <f t="shared" si="52"/>
        <v>8360</v>
      </c>
      <c r="Z53" s="134">
        <f t="shared" si="53"/>
        <v>9196</v>
      </c>
      <c r="AA53" s="134">
        <f t="shared" si="54"/>
        <v>10032</v>
      </c>
      <c r="AB53" s="134">
        <f t="shared" si="55"/>
        <v>10868</v>
      </c>
      <c r="AC53" s="134">
        <f t="shared" si="56"/>
        <v>11703.999999999998</v>
      </c>
      <c r="AD53" s="134">
        <f t="shared" si="57"/>
        <v>12540</v>
      </c>
      <c r="AE53" s="269" t="s">
        <v>540</v>
      </c>
      <c r="AF53" s="263" t="s">
        <v>364</v>
      </c>
    </row>
    <row r="54" spans="1:32" ht="16.5" thickBot="1" x14ac:dyDescent="0.3">
      <c r="A54" s="659"/>
      <c r="B54" s="489" t="s">
        <v>517</v>
      </c>
      <c r="C54" s="479">
        <f t="shared" si="31"/>
        <v>1003.1999999999999</v>
      </c>
      <c r="D54" s="479">
        <f t="shared" si="32"/>
        <v>1337.6000000000001</v>
      </c>
      <c r="E54" s="479">
        <f t="shared" si="33"/>
        <v>1672</v>
      </c>
      <c r="F54" s="479">
        <f t="shared" si="34"/>
        <v>2006.3999999999999</v>
      </c>
      <c r="G54" s="479">
        <f t="shared" si="35"/>
        <v>2340.7999999999997</v>
      </c>
      <c r="H54" s="479">
        <f t="shared" si="36"/>
        <v>2675.2000000000003</v>
      </c>
      <c r="I54" s="479">
        <f t="shared" si="37"/>
        <v>3009.6</v>
      </c>
      <c r="J54" s="477">
        <v>3344</v>
      </c>
      <c r="K54" s="479">
        <f t="shared" si="38"/>
        <v>3678.4</v>
      </c>
      <c r="L54" s="479">
        <f t="shared" si="39"/>
        <v>4012.7999999999997</v>
      </c>
      <c r="M54" s="479">
        <f t="shared" si="40"/>
        <v>4347.2</v>
      </c>
      <c r="N54" s="479">
        <f t="shared" si="41"/>
        <v>4681.5999999999995</v>
      </c>
      <c r="O54" s="479">
        <f t="shared" si="42"/>
        <v>5016</v>
      </c>
      <c r="P54" s="479">
        <f t="shared" si="43"/>
        <v>5350.4000000000005</v>
      </c>
      <c r="Q54" s="479">
        <f t="shared" si="44"/>
        <v>5684.8</v>
      </c>
      <c r="R54" s="479">
        <f t="shared" si="45"/>
        <v>6019.2</v>
      </c>
      <c r="S54" s="479">
        <f t="shared" si="46"/>
        <v>6353.5999999999995</v>
      </c>
      <c r="T54" s="479">
        <f t="shared" si="47"/>
        <v>6688</v>
      </c>
      <c r="U54" s="479">
        <f t="shared" si="48"/>
        <v>7022.4000000000005</v>
      </c>
      <c r="V54" s="479">
        <f t="shared" si="49"/>
        <v>7356.8</v>
      </c>
      <c r="W54" s="479">
        <f t="shared" si="50"/>
        <v>7691.2</v>
      </c>
      <c r="X54" s="479">
        <f t="shared" si="51"/>
        <v>8025.5999999999995</v>
      </c>
      <c r="Y54" s="134">
        <f t="shared" si="52"/>
        <v>8360</v>
      </c>
      <c r="Z54" s="134">
        <f t="shared" si="53"/>
        <v>9196</v>
      </c>
      <c r="AA54" s="134">
        <f t="shared" si="54"/>
        <v>10032</v>
      </c>
      <c r="AB54" s="134">
        <f t="shared" si="55"/>
        <v>10868</v>
      </c>
      <c r="AC54" s="134">
        <f t="shared" si="56"/>
        <v>11703.999999999998</v>
      </c>
      <c r="AD54" s="134">
        <f t="shared" si="57"/>
        <v>12540</v>
      </c>
      <c r="AE54" s="269" t="s">
        <v>541</v>
      </c>
      <c r="AF54" s="263" t="s">
        <v>542</v>
      </c>
    </row>
    <row r="55" spans="1:32" ht="16.5" thickBot="1" x14ac:dyDescent="0.3">
      <c r="A55" s="659"/>
      <c r="B55" s="489" t="s">
        <v>504</v>
      </c>
      <c r="C55" s="479">
        <f t="shared" si="31"/>
        <v>1003.1999999999999</v>
      </c>
      <c r="D55" s="479">
        <f t="shared" si="32"/>
        <v>1337.6000000000001</v>
      </c>
      <c r="E55" s="479">
        <f t="shared" si="33"/>
        <v>1672</v>
      </c>
      <c r="F55" s="479">
        <f t="shared" si="34"/>
        <v>2006.3999999999999</v>
      </c>
      <c r="G55" s="479">
        <f t="shared" si="35"/>
        <v>2340.7999999999997</v>
      </c>
      <c r="H55" s="479">
        <f t="shared" si="36"/>
        <v>2675.2000000000003</v>
      </c>
      <c r="I55" s="479">
        <f t="shared" si="37"/>
        <v>3009.6</v>
      </c>
      <c r="J55" s="477">
        <v>3344</v>
      </c>
      <c r="K55" s="479">
        <f t="shared" si="38"/>
        <v>3678.4</v>
      </c>
      <c r="L55" s="479">
        <f t="shared" si="39"/>
        <v>4012.7999999999997</v>
      </c>
      <c r="M55" s="479">
        <f t="shared" si="40"/>
        <v>4347.2</v>
      </c>
      <c r="N55" s="479">
        <f t="shared" si="41"/>
        <v>4681.5999999999995</v>
      </c>
      <c r="O55" s="479">
        <f t="shared" si="42"/>
        <v>5016</v>
      </c>
      <c r="P55" s="479">
        <f t="shared" si="43"/>
        <v>5350.4000000000005</v>
      </c>
      <c r="Q55" s="479">
        <f t="shared" si="44"/>
        <v>5684.8</v>
      </c>
      <c r="R55" s="479">
        <f t="shared" si="45"/>
        <v>6019.2</v>
      </c>
      <c r="S55" s="479">
        <f t="shared" si="46"/>
        <v>6353.5999999999995</v>
      </c>
      <c r="T55" s="479">
        <f t="shared" si="47"/>
        <v>6688</v>
      </c>
      <c r="U55" s="479">
        <f t="shared" si="48"/>
        <v>7022.4000000000005</v>
      </c>
      <c r="V55" s="479">
        <f t="shared" si="49"/>
        <v>7356.8</v>
      </c>
      <c r="W55" s="479">
        <f t="shared" si="50"/>
        <v>7691.2</v>
      </c>
      <c r="X55" s="479">
        <f t="shared" si="51"/>
        <v>8025.5999999999995</v>
      </c>
      <c r="Y55" s="134">
        <f t="shared" si="52"/>
        <v>8360</v>
      </c>
      <c r="Z55" s="134">
        <f t="shared" si="53"/>
        <v>9196</v>
      </c>
      <c r="AA55" s="134">
        <f t="shared" si="54"/>
        <v>10032</v>
      </c>
      <c r="AB55" s="134">
        <f t="shared" si="55"/>
        <v>10868</v>
      </c>
      <c r="AC55" s="134">
        <f t="shared" si="56"/>
        <v>11703.999999999998</v>
      </c>
      <c r="AD55" s="134">
        <f t="shared" si="57"/>
        <v>12540</v>
      </c>
      <c r="AE55" s="269" t="s">
        <v>543</v>
      </c>
      <c r="AF55" s="263" t="s">
        <v>544</v>
      </c>
    </row>
    <row r="56" spans="1:32" ht="16.5" thickBot="1" x14ac:dyDescent="0.3">
      <c r="A56" s="659"/>
      <c r="B56" s="489" t="s">
        <v>505</v>
      </c>
      <c r="C56" s="479">
        <f t="shared" si="31"/>
        <v>1003.1999999999999</v>
      </c>
      <c r="D56" s="479">
        <f t="shared" si="32"/>
        <v>1337.6000000000001</v>
      </c>
      <c r="E56" s="479">
        <f t="shared" si="33"/>
        <v>1672</v>
      </c>
      <c r="F56" s="479">
        <f t="shared" si="34"/>
        <v>2006.3999999999999</v>
      </c>
      <c r="G56" s="479">
        <f t="shared" si="35"/>
        <v>2340.7999999999997</v>
      </c>
      <c r="H56" s="479">
        <f t="shared" si="36"/>
        <v>2675.2000000000003</v>
      </c>
      <c r="I56" s="479">
        <f t="shared" si="37"/>
        <v>3009.6</v>
      </c>
      <c r="J56" s="477">
        <v>3344</v>
      </c>
      <c r="K56" s="479">
        <f t="shared" si="38"/>
        <v>3678.4</v>
      </c>
      <c r="L56" s="479">
        <f t="shared" si="39"/>
        <v>4012.7999999999997</v>
      </c>
      <c r="M56" s="479">
        <f t="shared" si="40"/>
        <v>4347.2</v>
      </c>
      <c r="N56" s="479">
        <f t="shared" si="41"/>
        <v>4681.5999999999995</v>
      </c>
      <c r="O56" s="479">
        <f t="shared" si="42"/>
        <v>5016</v>
      </c>
      <c r="P56" s="479">
        <f t="shared" si="43"/>
        <v>5350.4000000000005</v>
      </c>
      <c r="Q56" s="479">
        <f t="shared" si="44"/>
        <v>5684.8</v>
      </c>
      <c r="R56" s="479">
        <f t="shared" si="45"/>
        <v>6019.2</v>
      </c>
      <c r="S56" s="479">
        <f t="shared" si="46"/>
        <v>6353.5999999999995</v>
      </c>
      <c r="T56" s="479">
        <f t="shared" si="47"/>
        <v>6688</v>
      </c>
      <c r="U56" s="479">
        <f t="shared" si="48"/>
        <v>7022.4000000000005</v>
      </c>
      <c r="V56" s="479">
        <f t="shared" si="49"/>
        <v>7356.8</v>
      </c>
      <c r="W56" s="479">
        <f t="shared" si="50"/>
        <v>7691.2</v>
      </c>
      <c r="X56" s="479">
        <f t="shared" si="51"/>
        <v>8025.5999999999995</v>
      </c>
      <c r="Y56" s="134">
        <f t="shared" si="52"/>
        <v>8360</v>
      </c>
      <c r="Z56" s="134">
        <f t="shared" si="53"/>
        <v>9196</v>
      </c>
      <c r="AA56" s="134">
        <f t="shared" si="54"/>
        <v>10032</v>
      </c>
      <c r="AB56" s="134">
        <f t="shared" si="55"/>
        <v>10868</v>
      </c>
      <c r="AC56" s="134">
        <f t="shared" si="56"/>
        <v>11703.999999999998</v>
      </c>
      <c r="AD56" s="134">
        <f t="shared" si="57"/>
        <v>12540</v>
      </c>
      <c r="AE56" s="269" t="s">
        <v>545</v>
      </c>
      <c r="AF56" s="263" t="s">
        <v>546</v>
      </c>
    </row>
    <row r="57" spans="1:32" ht="16.5" thickBot="1" x14ac:dyDescent="0.3">
      <c r="A57" s="659"/>
      <c r="B57" s="489" t="s">
        <v>506</v>
      </c>
      <c r="C57" s="479">
        <f t="shared" si="31"/>
        <v>1003.1999999999999</v>
      </c>
      <c r="D57" s="479">
        <f t="shared" si="32"/>
        <v>1337.6000000000001</v>
      </c>
      <c r="E57" s="479">
        <f t="shared" si="33"/>
        <v>1672</v>
      </c>
      <c r="F57" s="479">
        <f t="shared" si="34"/>
        <v>2006.3999999999999</v>
      </c>
      <c r="G57" s="479">
        <f t="shared" si="35"/>
        <v>2340.7999999999997</v>
      </c>
      <c r="H57" s="479">
        <f t="shared" si="36"/>
        <v>2675.2000000000003</v>
      </c>
      <c r="I57" s="479">
        <f t="shared" si="37"/>
        <v>3009.6</v>
      </c>
      <c r="J57" s="477">
        <v>3344</v>
      </c>
      <c r="K57" s="479">
        <f t="shared" si="38"/>
        <v>3678.4</v>
      </c>
      <c r="L57" s="479">
        <f t="shared" si="39"/>
        <v>4012.7999999999997</v>
      </c>
      <c r="M57" s="479">
        <f t="shared" si="40"/>
        <v>4347.2</v>
      </c>
      <c r="N57" s="479">
        <f t="shared" si="41"/>
        <v>4681.5999999999995</v>
      </c>
      <c r="O57" s="479">
        <f t="shared" si="42"/>
        <v>5016</v>
      </c>
      <c r="P57" s="479">
        <f t="shared" si="43"/>
        <v>5350.4000000000005</v>
      </c>
      <c r="Q57" s="479">
        <f t="shared" si="44"/>
        <v>5684.8</v>
      </c>
      <c r="R57" s="479">
        <f t="shared" si="45"/>
        <v>6019.2</v>
      </c>
      <c r="S57" s="479">
        <f t="shared" si="46"/>
        <v>6353.5999999999995</v>
      </c>
      <c r="T57" s="479">
        <f t="shared" si="47"/>
        <v>6688</v>
      </c>
      <c r="U57" s="479">
        <f t="shared" si="48"/>
        <v>7022.4000000000005</v>
      </c>
      <c r="V57" s="479">
        <f t="shared" si="49"/>
        <v>7356.8</v>
      </c>
      <c r="W57" s="479">
        <f t="shared" si="50"/>
        <v>7691.2</v>
      </c>
      <c r="X57" s="479">
        <f t="shared" si="51"/>
        <v>8025.5999999999995</v>
      </c>
      <c r="Y57" s="134">
        <f t="shared" si="52"/>
        <v>8360</v>
      </c>
      <c r="Z57" s="134">
        <f t="shared" si="53"/>
        <v>9196</v>
      </c>
      <c r="AA57" s="134">
        <f t="shared" si="54"/>
        <v>10032</v>
      </c>
      <c r="AB57" s="134">
        <f t="shared" si="55"/>
        <v>10868</v>
      </c>
      <c r="AC57" s="134">
        <f t="shared" si="56"/>
        <v>11703.999999999998</v>
      </c>
      <c r="AD57" s="134">
        <f t="shared" si="57"/>
        <v>12540</v>
      </c>
      <c r="AE57" s="269" t="s">
        <v>547</v>
      </c>
      <c r="AF57" s="263" t="s">
        <v>548</v>
      </c>
    </row>
    <row r="58" spans="1:32" ht="16.5" thickBot="1" x14ac:dyDescent="0.3">
      <c r="A58" s="659"/>
      <c r="B58" s="489" t="s">
        <v>507</v>
      </c>
      <c r="C58" s="479">
        <f t="shared" si="31"/>
        <v>1003.1999999999999</v>
      </c>
      <c r="D58" s="479">
        <f t="shared" si="32"/>
        <v>1337.6000000000001</v>
      </c>
      <c r="E58" s="479">
        <f t="shared" si="33"/>
        <v>1672</v>
      </c>
      <c r="F58" s="479">
        <f t="shared" si="34"/>
        <v>2006.3999999999999</v>
      </c>
      <c r="G58" s="479">
        <f t="shared" si="35"/>
        <v>2340.7999999999997</v>
      </c>
      <c r="H58" s="479">
        <f t="shared" si="36"/>
        <v>2675.2000000000003</v>
      </c>
      <c r="I58" s="479">
        <f t="shared" si="37"/>
        <v>3009.6</v>
      </c>
      <c r="J58" s="477">
        <v>3344</v>
      </c>
      <c r="K58" s="479">
        <f t="shared" si="38"/>
        <v>3678.4</v>
      </c>
      <c r="L58" s="479">
        <f t="shared" si="39"/>
        <v>4012.7999999999997</v>
      </c>
      <c r="M58" s="479">
        <f t="shared" si="40"/>
        <v>4347.2</v>
      </c>
      <c r="N58" s="479">
        <f t="shared" si="41"/>
        <v>4681.5999999999995</v>
      </c>
      <c r="O58" s="479">
        <f t="shared" si="42"/>
        <v>5016</v>
      </c>
      <c r="P58" s="479">
        <f t="shared" si="43"/>
        <v>5350.4000000000005</v>
      </c>
      <c r="Q58" s="479">
        <f t="shared" si="44"/>
        <v>5684.8</v>
      </c>
      <c r="R58" s="479">
        <f t="shared" si="45"/>
        <v>6019.2</v>
      </c>
      <c r="S58" s="479">
        <f t="shared" si="46"/>
        <v>6353.5999999999995</v>
      </c>
      <c r="T58" s="479">
        <f t="shared" si="47"/>
        <v>6688</v>
      </c>
      <c r="U58" s="479">
        <f t="shared" si="48"/>
        <v>7022.4000000000005</v>
      </c>
      <c r="V58" s="479">
        <f t="shared" si="49"/>
        <v>7356.8</v>
      </c>
      <c r="W58" s="479">
        <f t="shared" si="50"/>
        <v>7691.2</v>
      </c>
      <c r="X58" s="479">
        <f t="shared" si="51"/>
        <v>8025.5999999999995</v>
      </c>
      <c r="Y58" s="134">
        <f t="shared" si="52"/>
        <v>8360</v>
      </c>
      <c r="Z58" s="134">
        <f t="shared" si="53"/>
        <v>9196</v>
      </c>
      <c r="AA58" s="134">
        <f t="shared" si="54"/>
        <v>10032</v>
      </c>
      <c r="AB58" s="134">
        <f t="shared" si="55"/>
        <v>10868</v>
      </c>
      <c r="AC58" s="134">
        <f t="shared" si="56"/>
        <v>11703.999999999998</v>
      </c>
      <c r="AD58" s="134">
        <f t="shared" si="57"/>
        <v>12540</v>
      </c>
      <c r="AE58" s="269" t="s">
        <v>549</v>
      </c>
      <c r="AF58" s="263" t="s">
        <v>550</v>
      </c>
    </row>
    <row r="59" spans="1:32" ht="16.5" thickBot="1" x14ac:dyDescent="0.3">
      <c r="A59" s="659"/>
      <c r="B59" s="489" t="s">
        <v>508</v>
      </c>
      <c r="C59" s="479">
        <f t="shared" si="31"/>
        <v>1003.1999999999999</v>
      </c>
      <c r="D59" s="479">
        <f t="shared" si="32"/>
        <v>1337.6000000000001</v>
      </c>
      <c r="E59" s="479">
        <f t="shared" si="33"/>
        <v>1672</v>
      </c>
      <c r="F59" s="479">
        <f t="shared" si="34"/>
        <v>2006.3999999999999</v>
      </c>
      <c r="G59" s="479">
        <f t="shared" si="35"/>
        <v>2340.7999999999997</v>
      </c>
      <c r="H59" s="479">
        <f t="shared" si="36"/>
        <v>2675.2000000000003</v>
      </c>
      <c r="I59" s="479">
        <f t="shared" si="37"/>
        <v>3009.6</v>
      </c>
      <c r="J59" s="477">
        <v>3344</v>
      </c>
      <c r="K59" s="479">
        <f t="shared" si="38"/>
        <v>3678.4</v>
      </c>
      <c r="L59" s="479">
        <f t="shared" si="39"/>
        <v>4012.7999999999997</v>
      </c>
      <c r="M59" s="479">
        <f t="shared" si="40"/>
        <v>4347.2</v>
      </c>
      <c r="N59" s="479">
        <f t="shared" si="41"/>
        <v>4681.5999999999995</v>
      </c>
      <c r="O59" s="479">
        <f t="shared" si="42"/>
        <v>5016</v>
      </c>
      <c r="P59" s="479">
        <f t="shared" si="43"/>
        <v>5350.4000000000005</v>
      </c>
      <c r="Q59" s="479">
        <f t="shared" si="44"/>
        <v>5684.8</v>
      </c>
      <c r="R59" s="479">
        <f t="shared" si="45"/>
        <v>6019.2</v>
      </c>
      <c r="S59" s="479">
        <f t="shared" si="46"/>
        <v>6353.5999999999995</v>
      </c>
      <c r="T59" s="479">
        <f t="shared" si="47"/>
        <v>6688</v>
      </c>
      <c r="U59" s="479">
        <f t="shared" si="48"/>
        <v>7022.4000000000005</v>
      </c>
      <c r="V59" s="479">
        <f t="shared" si="49"/>
        <v>7356.8</v>
      </c>
      <c r="W59" s="479">
        <f t="shared" si="50"/>
        <v>7691.2</v>
      </c>
      <c r="X59" s="479">
        <f t="shared" si="51"/>
        <v>8025.5999999999995</v>
      </c>
      <c r="Y59" s="134">
        <f t="shared" si="52"/>
        <v>8360</v>
      </c>
      <c r="Z59" s="134">
        <f t="shared" si="53"/>
        <v>9196</v>
      </c>
      <c r="AA59" s="134">
        <f t="shared" si="54"/>
        <v>10032</v>
      </c>
      <c r="AB59" s="134">
        <f t="shared" si="55"/>
        <v>10868</v>
      </c>
      <c r="AC59" s="134">
        <f t="shared" si="56"/>
        <v>11703.999999999998</v>
      </c>
      <c r="AD59" s="134">
        <f t="shared" si="57"/>
        <v>12540</v>
      </c>
      <c r="AE59" s="269" t="s">
        <v>551</v>
      </c>
      <c r="AF59" s="263" t="s">
        <v>552</v>
      </c>
    </row>
    <row r="60" spans="1:32" ht="16.5" thickBot="1" x14ac:dyDescent="0.3">
      <c r="A60" s="659"/>
      <c r="B60" s="489" t="s">
        <v>509</v>
      </c>
      <c r="C60" s="479">
        <f t="shared" si="31"/>
        <v>1003.1999999999999</v>
      </c>
      <c r="D60" s="479">
        <f t="shared" si="32"/>
        <v>1337.6000000000001</v>
      </c>
      <c r="E60" s="479">
        <f t="shared" si="33"/>
        <v>1672</v>
      </c>
      <c r="F60" s="479">
        <f t="shared" si="34"/>
        <v>2006.3999999999999</v>
      </c>
      <c r="G60" s="479">
        <f t="shared" si="35"/>
        <v>2340.7999999999997</v>
      </c>
      <c r="H60" s="479">
        <f t="shared" si="36"/>
        <v>2675.2000000000003</v>
      </c>
      <c r="I60" s="479">
        <f t="shared" si="37"/>
        <v>3009.6</v>
      </c>
      <c r="J60" s="477">
        <v>3344</v>
      </c>
      <c r="K60" s="479">
        <f t="shared" si="38"/>
        <v>3678.4</v>
      </c>
      <c r="L60" s="479">
        <f t="shared" si="39"/>
        <v>4012.7999999999997</v>
      </c>
      <c r="M60" s="479">
        <f t="shared" si="40"/>
        <v>4347.2</v>
      </c>
      <c r="N60" s="479">
        <f t="shared" si="41"/>
        <v>4681.5999999999995</v>
      </c>
      <c r="O60" s="479">
        <f t="shared" si="42"/>
        <v>5016</v>
      </c>
      <c r="P60" s="479">
        <f t="shared" si="43"/>
        <v>5350.4000000000005</v>
      </c>
      <c r="Q60" s="479">
        <f t="shared" si="44"/>
        <v>5684.8</v>
      </c>
      <c r="R60" s="479">
        <f t="shared" si="45"/>
        <v>6019.2</v>
      </c>
      <c r="S60" s="479">
        <f t="shared" si="46"/>
        <v>6353.5999999999995</v>
      </c>
      <c r="T60" s="479">
        <f t="shared" si="47"/>
        <v>6688</v>
      </c>
      <c r="U60" s="479">
        <f t="shared" si="48"/>
        <v>7022.4000000000005</v>
      </c>
      <c r="V60" s="479">
        <f t="shared" si="49"/>
        <v>7356.8</v>
      </c>
      <c r="W60" s="479">
        <f t="shared" si="50"/>
        <v>7691.2</v>
      </c>
      <c r="X60" s="479">
        <f t="shared" si="51"/>
        <v>8025.5999999999995</v>
      </c>
      <c r="Y60" s="134">
        <f t="shared" si="52"/>
        <v>8360</v>
      </c>
      <c r="Z60" s="134">
        <f t="shared" si="53"/>
        <v>9196</v>
      </c>
      <c r="AA60" s="134">
        <f t="shared" si="54"/>
        <v>10032</v>
      </c>
      <c r="AB60" s="134">
        <f t="shared" si="55"/>
        <v>10868</v>
      </c>
      <c r="AC60" s="134">
        <f t="shared" si="56"/>
        <v>11703.999999999998</v>
      </c>
      <c r="AD60" s="134">
        <f t="shared" si="57"/>
        <v>12540</v>
      </c>
      <c r="AE60" s="269" t="s">
        <v>553</v>
      </c>
      <c r="AF60" s="263" t="s">
        <v>554</v>
      </c>
    </row>
    <row r="61" spans="1:32" ht="16.5" thickBot="1" x14ac:dyDescent="0.3">
      <c r="A61" s="659"/>
      <c r="B61" s="489" t="s">
        <v>518</v>
      </c>
      <c r="C61" s="479">
        <f t="shared" si="31"/>
        <v>1003.1999999999999</v>
      </c>
      <c r="D61" s="479">
        <f t="shared" si="32"/>
        <v>1337.6000000000001</v>
      </c>
      <c r="E61" s="479">
        <f t="shared" si="33"/>
        <v>1672</v>
      </c>
      <c r="F61" s="479">
        <f t="shared" si="34"/>
        <v>2006.3999999999999</v>
      </c>
      <c r="G61" s="479">
        <f t="shared" si="35"/>
        <v>2340.7999999999997</v>
      </c>
      <c r="H61" s="479">
        <f t="shared" si="36"/>
        <v>2675.2000000000003</v>
      </c>
      <c r="I61" s="479">
        <f t="shared" si="37"/>
        <v>3009.6</v>
      </c>
      <c r="J61" s="477">
        <v>3344</v>
      </c>
      <c r="K61" s="479">
        <f t="shared" si="38"/>
        <v>3678.4</v>
      </c>
      <c r="L61" s="479">
        <f t="shared" si="39"/>
        <v>4012.7999999999997</v>
      </c>
      <c r="M61" s="479">
        <f t="shared" si="40"/>
        <v>4347.2</v>
      </c>
      <c r="N61" s="479">
        <f t="shared" si="41"/>
        <v>4681.5999999999995</v>
      </c>
      <c r="O61" s="479">
        <f t="shared" si="42"/>
        <v>5016</v>
      </c>
      <c r="P61" s="479">
        <f t="shared" si="43"/>
        <v>5350.4000000000005</v>
      </c>
      <c r="Q61" s="479">
        <f t="shared" si="44"/>
        <v>5684.8</v>
      </c>
      <c r="R61" s="479">
        <f t="shared" si="45"/>
        <v>6019.2</v>
      </c>
      <c r="S61" s="479">
        <f t="shared" si="46"/>
        <v>6353.5999999999995</v>
      </c>
      <c r="T61" s="479">
        <f t="shared" si="47"/>
        <v>6688</v>
      </c>
      <c r="U61" s="479">
        <f t="shared" si="48"/>
        <v>7022.4000000000005</v>
      </c>
      <c r="V61" s="479">
        <f t="shared" si="49"/>
        <v>7356.8</v>
      </c>
      <c r="W61" s="479">
        <f t="shared" si="50"/>
        <v>7691.2</v>
      </c>
      <c r="X61" s="479">
        <f t="shared" si="51"/>
        <v>8025.5999999999995</v>
      </c>
      <c r="Y61" s="134">
        <f t="shared" si="52"/>
        <v>8360</v>
      </c>
      <c r="Z61" s="134">
        <f t="shared" si="53"/>
        <v>9196</v>
      </c>
      <c r="AA61" s="134">
        <f t="shared" si="54"/>
        <v>10032</v>
      </c>
      <c r="AB61" s="134">
        <f t="shared" si="55"/>
        <v>10868</v>
      </c>
      <c r="AC61" s="134">
        <f t="shared" si="56"/>
        <v>11703.999999999998</v>
      </c>
      <c r="AD61" s="134">
        <f t="shared" si="57"/>
        <v>12540</v>
      </c>
      <c r="AE61" s="269" t="s">
        <v>555</v>
      </c>
      <c r="AF61" s="263" t="s">
        <v>556</v>
      </c>
    </row>
    <row r="62" spans="1:32" ht="16.5" thickBot="1" x14ac:dyDescent="0.3">
      <c r="A62" s="659"/>
      <c r="B62" s="489" t="s">
        <v>519</v>
      </c>
      <c r="C62" s="479">
        <f t="shared" si="31"/>
        <v>1003.1999999999999</v>
      </c>
      <c r="D62" s="479">
        <f t="shared" si="32"/>
        <v>1337.6000000000001</v>
      </c>
      <c r="E62" s="479">
        <f t="shared" si="33"/>
        <v>1672</v>
      </c>
      <c r="F62" s="479">
        <f t="shared" si="34"/>
        <v>2006.3999999999999</v>
      </c>
      <c r="G62" s="479">
        <f t="shared" si="35"/>
        <v>2340.7999999999997</v>
      </c>
      <c r="H62" s="479">
        <f t="shared" si="36"/>
        <v>2675.2000000000003</v>
      </c>
      <c r="I62" s="479">
        <f t="shared" si="37"/>
        <v>3009.6</v>
      </c>
      <c r="J62" s="477">
        <v>3344</v>
      </c>
      <c r="K62" s="479">
        <f t="shared" si="38"/>
        <v>3678.4</v>
      </c>
      <c r="L62" s="479">
        <f t="shared" si="39"/>
        <v>4012.7999999999997</v>
      </c>
      <c r="M62" s="479">
        <f t="shared" si="40"/>
        <v>4347.2</v>
      </c>
      <c r="N62" s="479">
        <f t="shared" si="41"/>
        <v>4681.5999999999995</v>
      </c>
      <c r="O62" s="479">
        <f t="shared" si="42"/>
        <v>5016</v>
      </c>
      <c r="P62" s="479">
        <f t="shared" si="43"/>
        <v>5350.4000000000005</v>
      </c>
      <c r="Q62" s="479">
        <f t="shared" si="44"/>
        <v>5684.8</v>
      </c>
      <c r="R62" s="479">
        <f t="shared" si="45"/>
        <v>6019.2</v>
      </c>
      <c r="S62" s="479">
        <f t="shared" si="46"/>
        <v>6353.5999999999995</v>
      </c>
      <c r="T62" s="479">
        <f t="shared" si="47"/>
        <v>6688</v>
      </c>
      <c r="U62" s="479">
        <f t="shared" si="48"/>
        <v>7022.4000000000005</v>
      </c>
      <c r="V62" s="479">
        <f t="shared" si="49"/>
        <v>7356.8</v>
      </c>
      <c r="W62" s="479">
        <f t="shared" si="50"/>
        <v>7691.2</v>
      </c>
      <c r="X62" s="479">
        <f t="shared" si="51"/>
        <v>8025.5999999999995</v>
      </c>
      <c r="Y62" s="134">
        <f t="shared" si="52"/>
        <v>8360</v>
      </c>
      <c r="Z62" s="134">
        <f t="shared" si="53"/>
        <v>9196</v>
      </c>
      <c r="AA62" s="134">
        <f t="shared" si="54"/>
        <v>10032</v>
      </c>
      <c r="AB62" s="134">
        <f t="shared" si="55"/>
        <v>10868</v>
      </c>
      <c r="AC62" s="134">
        <f t="shared" si="56"/>
        <v>11703.999999999998</v>
      </c>
      <c r="AD62" s="134">
        <f t="shared" si="57"/>
        <v>12540</v>
      </c>
      <c r="AE62" s="269" t="s">
        <v>557</v>
      </c>
      <c r="AF62" s="263" t="s">
        <v>558</v>
      </c>
    </row>
    <row r="63" spans="1:32" ht="16.5" thickBot="1" x14ac:dyDescent="0.3">
      <c r="A63" s="659"/>
      <c r="B63" s="489" t="s">
        <v>520</v>
      </c>
      <c r="C63" s="479">
        <f t="shared" si="31"/>
        <v>1003.1999999999999</v>
      </c>
      <c r="D63" s="479">
        <f t="shared" si="32"/>
        <v>1337.6000000000001</v>
      </c>
      <c r="E63" s="479">
        <f t="shared" si="33"/>
        <v>1672</v>
      </c>
      <c r="F63" s="479">
        <f t="shared" si="34"/>
        <v>2006.3999999999999</v>
      </c>
      <c r="G63" s="479">
        <f t="shared" si="35"/>
        <v>2340.7999999999997</v>
      </c>
      <c r="H63" s="479">
        <f t="shared" si="36"/>
        <v>2675.2000000000003</v>
      </c>
      <c r="I63" s="479">
        <f t="shared" si="37"/>
        <v>3009.6</v>
      </c>
      <c r="J63" s="477">
        <v>3344</v>
      </c>
      <c r="K63" s="479">
        <f t="shared" si="38"/>
        <v>3678.4</v>
      </c>
      <c r="L63" s="479">
        <f t="shared" si="39"/>
        <v>4012.7999999999997</v>
      </c>
      <c r="M63" s="479">
        <f t="shared" si="40"/>
        <v>4347.2</v>
      </c>
      <c r="N63" s="479">
        <f t="shared" si="41"/>
        <v>4681.5999999999995</v>
      </c>
      <c r="O63" s="479">
        <f t="shared" si="42"/>
        <v>5016</v>
      </c>
      <c r="P63" s="479">
        <f t="shared" si="43"/>
        <v>5350.4000000000005</v>
      </c>
      <c r="Q63" s="479">
        <f t="shared" si="44"/>
        <v>5684.8</v>
      </c>
      <c r="R63" s="479">
        <f t="shared" si="45"/>
        <v>6019.2</v>
      </c>
      <c r="S63" s="479">
        <f t="shared" si="46"/>
        <v>6353.5999999999995</v>
      </c>
      <c r="T63" s="479">
        <f t="shared" si="47"/>
        <v>6688</v>
      </c>
      <c r="U63" s="479">
        <f t="shared" si="48"/>
        <v>7022.4000000000005</v>
      </c>
      <c r="V63" s="479">
        <f t="shared" si="49"/>
        <v>7356.8</v>
      </c>
      <c r="W63" s="479">
        <f t="shared" si="50"/>
        <v>7691.2</v>
      </c>
      <c r="X63" s="479">
        <f t="shared" si="51"/>
        <v>8025.5999999999995</v>
      </c>
      <c r="Y63" s="134">
        <f t="shared" si="52"/>
        <v>8360</v>
      </c>
      <c r="Z63" s="134">
        <f t="shared" si="53"/>
        <v>9196</v>
      </c>
      <c r="AA63" s="134">
        <f t="shared" si="54"/>
        <v>10032</v>
      </c>
      <c r="AB63" s="134">
        <f t="shared" si="55"/>
        <v>10868</v>
      </c>
      <c r="AC63" s="134">
        <f t="shared" si="56"/>
        <v>11703.999999999998</v>
      </c>
      <c r="AD63" s="134">
        <f t="shared" si="57"/>
        <v>12540</v>
      </c>
      <c r="AE63" s="269" t="s">
        <v>559</v>
      </c>
      <c r="AF63" s="263" t="s">
        <v>560</v>
      </c>
    </row>
    <row r="64" spans="1:32" ht="16.5" thickBot="1" x14ac:dyDescent="0.3">
      <c r="A64" s="659"/>
      <c r="B64" s="489" t="s">
        <v>521</v>
      </c>
      <c r="C64" s="479">
        <f t="shared" si="31"/>
        <v>1003.1999999999999</v>
      </c>
      <c r="D64" s="479">
        <f t="shared" si="32"/>
        <v>1337.6000000000001</v>
      </c>
      <c r="E64" s="479">
        <f t="shared" si="33"/>
        <v>1672</v>
      </c>
      <c r="F64" s="479">
        <f t="shared" si="34"/>
        <v>2006.3999999999999</v>
      </c>
      <c r="G64" s="479">
        <f t="shared" si="35"/>
        <v>2340.7999999999997</v>
      </c>
      <c r="H64" s="479">
        <f t="shared" si="36"/>
        <v>2675.2000000000003</v>
      </c>
      <c r="I64" s="479">
        <f t="shared" si="37"/>
        <v>3009.6</v>
      </c>
      <c r="J64" s="477">
        <v>3344</v>
      </c>
      <c r="K64" s="479">
        <f t="shared" si="38"/>
        <v>3678.4</v>
      </c>
      <c r="L64" s="479">
        <f t="shared" si="39"/>
        <v>4012.7999999999997</v>
      </c>
      <c r="M64" s="479">
        <f t="shared" si="40"/>
        <v>4347.2</v>
      </c>
      <c r="N64" s="479">
        <f t="shared" si="41"/>
        <v>4681.5999999999995</v>
      </c>
      <c r="O64" s="479">
        <f t="shared" si="42"/>
        <v>5016</v>
      </c>
      <c r="P64" s="479">
        <f t="shared" si="43"/>
        <v>5350.4000000000005</v>
      </c>
      <c r="Q64" s="479">
        <f t="shared" si="44"/>
        <v>5684.8</v>
      </c>
      <c r="R64" s="479">
        <f t="shared" si="45"/>
        <v>6019.2</v>
      </c>
      <c r="S64" s="479">
        <f t="shared" si="46"/>
        <v>6353.5999999999995</v>
      </c>
      <c r="T64" s="479">
        <f t="shared" si="47"/>
        <v>6688</v>
      </c>
      <c r="U64" s="479">
        <f t="shared" si="48"/>
        <v>7022.4000000000005</v>
      </c>
      <c r="V64" s="479">
        <f t="shared" si="49"/>
        <v>7356.8</v>
      </c>
      <c r="W64" s="479">
        <f t="shared" si="50"/>
        <v>7691.2</v>
      </c>
      <c r="X64" s="479">
        <f t="shared" si="51"/>
        <v>8025.5999999999995</v>
      </c>
      <c r="Y64" s="134">
        <f t="shared" si="52"/>
        <v>8360</v>
      </c>
      <c r="Z64" s="134">
        <f t="shared" si="53"/>
        <v>9196</v>
      </c>
      <c r="AA64" s="134">
        <f t="shared" si="54"/>
        <v>10032</v>
      </c>
      <c r="AB64" s="134">
        <f t="shared" si="55"/>
        <v>10868</v>
      </c>
      <c r="AC64" s="134">
        <f t="shared" si="56"/>
        <v>11703.999999999998</v>
      </c>
      <c r="AD64" s="134">
        <f t="shared" si="57"/>
        <v>12540</v>
      </c>
      <c r="AE64" s="269" t="s">
        <v>561</v>
      </c>
      <c r="AF64" s="263" t="s">
        <v>562</v>
      </c>
    </row>
    <row r="65" spans="1:32" ht="16.5" thickBot="1" x14ac:dyDescent="0.3">
      <c r="A65" s="659"/>
      <c r="B65" s="489" t="s">
        <v>510</v>
      </c>
      <c r="C65" s="479">
        <f t="shared" si="31"/>
        <v>1003.1999999999999</v>
      </c>
      <c r="D65" s="479">
        <f t="shared" si="32"/>
        <v>1337.6000000000001</v>
      </c>
      <c r="E65" s="479">
        <f t="shared" si="33"/>
        <v>1672</v>
      </c>
      <c r="F65" s="479">
        <f t="shared" si="34"/>
        <v>2006.3999999999999</v>
      </c>
      <c r="G65" s="479">
        <f t="shared" si="35"/>
        <v>2340.7999999999997</v>
      </c>
      <c r="H65" s="479">
        <f t="shared" si="36"/>
        <v>2675.2000000000003</v>
      </c>
      <c r="I65" s="479">
        <f t="shared" si="37"/>
        <v>3009.6</v>
      </c>
      <c r="J65" s="477">
        <v>3344</v>
      </c>
      <c r="K65" s="479">
        <f t="shared" si="38"/>
        <v>3678.4</v>
      </c>
      <c r="L65" s="479">
        <f t="shared" si="39"/>
        <v>4012.7999999999997</v>
      </c>
      <c r="M65" s="479">
        <f t="shared" si="40"/>
        <v>4347.2</v>
      </c>
      <c r="N65" s="479">
        <f t="shared" si="41"/>
        <v>4681.5999999999995</v>
      </c>
      <c r="O65" s="479">
        <f t="shared" si="42"/>
        <v>5016</v>
      </c>
      <c r="P65" s="479">
        <f t="shared" si="43"/>
        <v>5350.4000000000005</v>
      </c>
      <c r="Q65" s="479">
        <f t="shared" si="44"/>
        <v>5684.8</v>
      </c>
      <c r="R65" s="479">
        <f t="shared" si="45"/>
        <v>6019.2</v>
      </c>
      <c r="S65" s="479">
        <f t="shared" si="46"/>
        <v>6353.5999999999995</v>
      </c>
      <c r="T65" s="479">
        <f t="shared" si="47"/>
        <v>6688</v>
      </c>
      <c r="U65" s="479">
        <f t="shared" si="48"/>
        <v>7022.4000000000005</v>
      </c>
      <c r="V65" s="479">
        <f t="shared" si="49"/>
        <v>7356.8</v>
      </c>
      <c r="W65" s="479">
        <f t="shared" si="50"/>
        <v>7691.2</v>
      </c>
      <c r="X65" s="479">
        <f t="shared" si="51"/>
        <v>8025.5999999999995</v>
      </c>
      <c r="Y65" s="134">
        <f t="shared" si="52"/>
        <v>8360</v>
      </c>
      <c r="Z65" s="134">
        <f t="shared" si="53"/>
        <v>9196</v>
      </c>
      <c r="AA65" s="134">
        <f t="shared" si="54"/>
        <v>10032</v>
      </c>
      <c r="AB65" s="134">
        <f t="shared" si="55"/>
        <v>10868</v>
      </c>
      <c r="AC65" s="134">
        <f t="shared" si="56"/>
        <v>11703.999999999998</v>
      </c>
      <c r="AD65" s="134">
        <f t="shared" si="57"/>
        <v>12540</v>
      </c>
      <c r="AE65" s="269" t="s">
        <v>563</v>
      </c>
      <c r="AF65" s="263" t="s">
        <v>564</v>
      </c>
    </row>
    <row r="66" spans="1:32" ht="16.5" thickBot="1" x14ac:dyDescent="0.3">
      <c r="A66" s="660"/>
      <c r="B66" s="490" t="s">
        <v>511</v>
      </c>
      <c r="C66" s="470">
        <f t="shared" si="31"/>
        <v>1003.1999999999999</v>
      </c>
      <c r="D66" s="470">
        <f t="shared" si="32"/>
        <v>1337.6000000000001</v>
      </c>
      <c r="E66" s="470">
        <f t="shared" si="33"/>
        <v>1672</v>
      </c>
      <c r="F66" s="470">
        <f t="shared" si="34"/>
        <v>2006.3999999999999</v>
      </c>
      <c r="G66" s="470">
        <f t="shared" si="35"/>
        <v>2340.7999999999997</v>
      </c>
      <c r="H66" s="470">
        <f t="shared" si="36"/>
        <v>2675.2000000000003</v>
      </c>
      <c r="I66" s="470">
        <f t="shared" si="37"/>
        <v>3009.6</v>
      </c>
      <c r="J66" s="470">
        <v>3344</v>
      </c>
      <c r="K66" s="470">
        <f t="shared" si="38"/>
        <v>3678.4</v>
      </c>
      <c r="L66" s="470">
        <f t="shared" si="39"/>
        <v>4012.7999999999997</v>
      </c>
      <c r="M66" s="470">
        <f t="shared" si="40"/>
        <v>4347.2</v>
      </c>
      <c r="N66" s="470">
        <f t="shared" si="41"/>
        <v>4681.5999999999995</v>
      </c>
      <c r="O66" s="470">
        <f t="shared" si="42"/>
        <v>5016</v>
      </c>
      <c r="P66" s="470">
        <f t="shared" si="43"/>
        <v>5350.4000000000005</v>
      </c>
      <c r="Q66" s="470">
        <f t="shared" si="44"/>
        <v>5684.8</v>
      </c>
      <c r="R66" s="470">
        <f t="shared" si="45"/>
        <v>6019.2</v>
      </c>
      <c r="S66" s="470">
        <f t="shared" si="46"/>
        <v>6353.5999999999995</v>
      </c>
      <c r="T66" s="470">
        <f t="shared" si="47"/>
        <v>6688</v>
      </c>
      <c r="U66" s="470">
        <f t="shared" si="48"/>
        <v>7022.4000000000005</v>
      </c>
      <c r="V66" s="470">
        <f t="shared" si="49"/>
        <v>7356.8</v>
      </c>
      <c r="W66" s="470">
        <f t="shared" si="50"/>
        <v>7691.2</v>
      </c>
      <c r="X66" s="470">
        <f t="shared" si="51"/>
        <v>8025.5999999999995</v>
      </c>
      <c r="Y66" s="472">
        <f t="shared" si="52"/>
        <v>8360</v>
      </c>
      <c r="Z66" s="472">
        <f t="shared" si="53"/>
        <v>9196</v>
      </c>
      <c r="AA66" s="472">
        <f t="shared" si="54"/>
        <v>10032</v>
      </c>
      <c r="AB66" s="472">
        <f t="shared" si="55"/>
        <v>10868</v>
      </c>
      <c r="AC66" s="472">
        <f t="shared" si="56"/>
        <v>11703.999999999998</v>
      </c>
      <c r="AD66" s="472">
        <f t="shared" si="57"/>
        <v>12540</v>
      </c>
      <c r="AE66" s="475" t="s">
        <v>565</v>
      </c>
      <c r="AF66" s="476" t="s">
        <v>566</v>
      </c>
    </row>
    <row r="67" spans="1:32" ht="16.5" thickBot="1" x14ac:dyDescent="0.3">
      <c r="A67" s="487"/>
      <c r="B67" s="219"/>
      <c r="C67" s="479"/>
      <c r="D67" s="479"/>
      <c r="E67" s="479"/>
      <c r="F67" s="479"/>
      <c r="G67" s="479"/>
      <c r="H67" s="479"/>
      <c r="I67" s="479"/>
      <c r="J67" s="479"/>
      <c r="K67" s="479"/>
      <c r="L67" s="479"/>
      <c r="M67" s="479"/>
      <c r="N67" s="479"/>
      <c r="O67" s="479"/>
      <c r="P67" s="479"/>
      <c r="Q67" s="479"/>
      <c r="R67" s="479"/>
      <c r="S67" s="479"/>
      <c r="T67" s="479"/>
      <c r="U67" s="479"/>
      <c r="V67" s="479"/>
      <c r="W67" s="479"/>
      <c r="X67" s="479"/>
      <c r="Y67" s="134"/>
      <c r="Z67" s="134"/>
      <c r="AA67" s="134"/>
      <c r="AB67" s="134"/>
      <c r="AC67" s="134"/>
      <c r="AD67" s="134"/>
      <c r="AE67" s="269"/>
      <c r="AF67" s="263"/>
    </row>
    <row r="68" spans="1:32" ht="15.75" x14ac:dyDescent="0.25">
      <c r="A68" s="661">
        <v>4</v>
      </c>
      <c r="B68" s="483" t="s">
        <v>155</v>
      </c>
      <c r="C68" s="226">
        <f t="shared" si="1"/>
        <v>1028.3999999999999</v>
      </c>
      <c r="D68" s="226">
        <f t="shared" si="2"/>
        <v>1371.2</v>
      </c>
      <c r="E68" s="226">
        <f t="shared" si="3"/>
        <v>1714</v>
      </c>
      <c r="F68" s="226">
        <f t="shared" si="4"/>
        <v>2056.7999999999997</v>
      </c>
      <c r="G68" s="226">
        <f t="shared" si="5"/>
        <v>2399.6</v>
      </c>
      <c r="H68" s="226">
        <f t="shared" si="19"/>
        <v>2742.4</v>
      </c>
      <c r="I68" s="226">
        <f t="shared" si="6"/>
        <v>3085.2000000000003</v>
      </c>
      <c r="J68" s="500">
        <v>3428</v>
      </c>
      <c r="K68" s="226">
        <f t="shared" si="7"/>
        <v>3770.8</v>
      </c>
      <c r="L68" s="226">
        <f t="shared" si="8"/>
        <v>4113.5999999999995</v>
      </c>
      <c r="M68" s="226">
        <f t="shared" si="9"/>
        <v>4456.4000000000005</v>
      </c>
      <c r="N68" s="226">
        <f t="shared" si="10"/>
        <v>4799.2</v>
      </c>
      <c r="O68" s="226">
        <f t="shared" si="11"/>
        <v>5142</v>
      </c>
      <c r="P68" s="226">
        <f t="shared" ref="P68:P77" si="58">J68*1.6</f>
        <v>5484.8</v>
      </c>
      <c r="Q68" s="226">
        <f t="shared" ref="Q68:Q77" si="59">J68*1.7</f>
        <v>5827.5999999999995</v>
      </c>
      <c r="R68" s="226">
        <f t="shared" ref="R68:R77" si="60">J68*1.8</f>
        <v>6170.4000000000005</v>
      </c>
      <c r="S68" s="226">
        <f t="shared" si="12"/>
        <v>6513.2</v>
      </c>
      <c r="T68" s="226">
        <f t="shared" si="13"/>
        <v>6856</v>
      </c>
      <c r="U68" s="226">
        <f t="shared" si="14"/>
        <v>7198.8</v>
      </c>
      <c r="V68" s="226">
        <f t="shared" si="15"/>
        <v>7541.6</v>
      </c>
      <c r="W68" s="226">
        <f t="shared" si="16"/>
        <v>7884.4</v>
      </c>
      <c r="X68" s="226">
        <f t="shared" si="17"/>
        <v>8227.1999999999989</v>
      </c>
      <c r="Y68" s="227">
        <f t="shared" si="18"/>
        <v>8570</v>
      </c>
      <c r="Z68" s="278">
        <f t="shared" si="23"/>
        <v>9427</v>
      </c>
      <c r="AA68" s="278">
        <f t="shared" si="24"/>
        <v>10283.999999999998</v>
      </c>
      <c r="AB68" s="278">
        <f t="shared" si="25"/>
        <v>11141.000000000002</v>
      </c>
      <c r="AC68" s="278">
        <f t="shared" si="26"/>
        <v>11998</v>
      </c>
      <c r="AD68" s="278">
        <f t="shared" si="27"/>
        <v>12855</v>
      </c>
      <c r="AE68" s="270" t="s">
        <v>352</v>
      </c>
      <c r="AF68" s="271" t="s">
        <v>353</v>
      </c>
    </row>
    <row r="69" spans="1:32" ht="15.75" x14ac:dyDescent="0.25">
      <c r="A69" s="640"/>
      <c r="B69" s="484" t="s">
        <v>309</v>
      </c>
      <c r="C69" s="228">
        <f t="shared" si="1"/>
        <v>1028.3999999999999</v>
      </c>
      <c r="D69" s="228">
        <f t="shared" si="2"/>
        <v>1371.2</v>
      </c>
      <c r="E69" s="228">
        <f t="shared" si="3"/>
        <v>1714</v>
      </c>
      <c r="F69" s="228">
        <f t="shared" si="4"/>
        <v>2056.7999999999997</v>
      </c>
      <c r="G69" s="228">
        <f t="shared" si="5"/>
        <v>2399.6</v>
      </c>
      <c r="H69" s="228">
        <f t="shared" si="19"/>
        <v>2742.4</v>
      </c>
      <c r="I69" s="228">
        <f t="shared" si="6"/>
        <v>3085.2000000000003</v>
      </c>
      <c r="J69" s="500">
        <v>3428</v>
      </c>
      <c r="K69" s="228">
        <f t="shared" si="7"/>
        <v>3770.8</v>
      </c>
      <c r="L69" s="228">
        <f t="shared" si="8"/>
        <v>4113.5999999999995</v>
      </c>
      <c r="M69" s="228">
        <f t="shared" si="9"/>
        <v>4456.4000000000005</v>
      </c>
      <c r="N69" s="228">
        <f t="shared" si="10"/>
        <v>4799.2</v>
      </c>
      <c r="O69" s="228">
        <f t="shared" si="11"/>
        <v>5142</v>
      </c>
      <c r="P69" s="228">
        <f t="shared" si="58"/>
        <v>5484.8</v>
      </c>
      <c r="Q69" s="228">
        <f t="shared" si="59"/>
        <v>5827.5999999999995</v>
      </c>
      <c r="R69" s="228">
        <f t="shared" si="60"/>
        <v>6170.4000000000005</v>
      </c>
      <c r="S69" s="228">
        <f t="shared" si="12"/>
        <v>6513.2</v>
      </c>
      <c r="T69" s="228">
        <f t="shared" si="13"/>
        <v>6856</v>
      </c>
      <c r="U69" s="228">
        <f t="shared" si="14"/>
        <v>7198.8</v>
      </c>
      <c r="V69" s="228">
        <f t="shared" si="15"/>
        <v>7541.6</v>
      </c>
      <c r="W69" s="228">
        <f t="shared" si="16"/>
        <v>7884.4</v>
      </c>
      <c r="X69" s="228">
        <f t="shared" si="17"/>
        <v>8227.1999999999989</v>
      </c>
      <c r="Y69" s="114">
        <f t="shared" si="18"/>
        <v>8570</v>
      </c>
      <c r="Z69" s="284">
        <f t="shared" si="23"/>
        <v>9427</v>
      </c>
      <c r="AA69" s="284">
        <f t="shared" si="24"/>
        <v>10283.999999999998</v>
      </c>
      <c r="AB69" s="284">
        <f t="shared" si="25"/>
        <v>11141.000000000002</v>
      </c>
      <c r="AC69" s="284">
        <f t="shared" si="26"/>
        <v>11998</v>
      </c>
      <c r="AD69" s="284">
        <f t="shared" si="27"/>
        <v>12855</v>
      </c>
      <c r="AE69" s="268" t="s">
        <v>355</v>
      </c>
      <c r="AF69" s="262" t="s">
        <v>356</v>
      </c>
    </row>
    <row r="70" spans="1:32" ht="15.75" x14ac:dyDescent="0.25">
      <c r="A70" s="640"/>
      <c r="B70" s="484" t="s">
        <v>310</v>
      </c>
      <c r="C70" s="228">
        <f t="shared" si="1"/>
        <v>1028.3999999999999</v>
      </c>
      <c r="D70" s="228">
        <f t="shared" si="2"/>
        <v>1371.2</v>
      </c>
      <c r="E70" s="228">
        <f t="shared" si="3"/>
        <v>1714</v>
      </c>
      <c r="F70" s="228">
        <f t="shared" si="4"/>
        <v>2056.7999999999997</v>
      </c>
      <c r="G70" s="228">
        <f t="shared" si="5"/>
        <v>2399.6</v>
      </c>
      <c r="H70" s="228">
        <f t="shared" si="19"/>
        <v>2742.4</v>
      </c>
      <c r="I70" s="228">
        <f t="shared" si="6"/>
        <v>3085.2000000000003</v>
      </c>
      <c r="J70" s="500">
        <v>3428</v>
      </c>
      <c r="K70" s="228">
        <f t="shared" si="7"/>
        <v>3770.8</v>
      </c>
      <c r="L70" s="228">
        <f t="shared" si="8"/>
        <v>4113.5999999999995</v>
      </c>
      <c r="M70" s="228">
        <f t="shared" si="9"/>
        <v>4456.4000000000005</v>
      </c>
      <c r="N70" s="228">
        <f t="shared" si="10"/>
        <v>4799.2</v>
      </c>
      <c r="O70" s="228">
        <f t="shared" si="11"/>
        <v>5142</v>
      </c>
      <c r="P70" s="228">
        <f t="shared" si="58"/>
        <v>5484.8</v>
      </c>
      <c r="Q70" s="228">
        <f t="shared" si="59"/>
        <v>5827.5999999999995</v>
      </c>
      <c r="R70" s="228">
        <f t="shared" si="60"/>
        <v>6170.4000000000005</v>
      </c>
      <c r="S70" s="228">
        <f t="shared" si="12"/>
        <v>6513.2</v>
      </c>
      <c r="T70" s="228">
        <f t="shared" si="13"/>
        <v>6856</v>
      </c>
      <c r="U70" s="228">
        <f t="shared" si="14"/>
        <v>7198.8</v>
      </c>
      <c r="V70" s="228">
        <f t="shared" si="15"/>
        <v>7541.6</v>
      </c>
      <c r="W70" s="228">
        <f t="shared" si="16"/>
        <v>7884.4</v>
      </c>
      <c r="X70" s="228">
        <f t="shared" si="17"/>
        <v>8227.1999999999989</v>
      </c>
      <c r="Y70" s="114">
        <f t="shared" si="18"/>
        <v>8570</v>
      </c>
      <c r="Z70" s="284">
        <f t="shared" si="23"/>
        <v>9427</v>
      </c>
      <c r="AA70" s="284">
        <f t="shared" si="24"/>
        <v>10283.999999999998</v>
      </c>
      <c r="AB70" s="284">
        <f t="shared" si="25"/>
        <v>11141.000000000002</v>
      </c>
      <c r="AC70" s="284">
        <f t="shared" si="26"/>
        <v>11998</v>
      </c>
      <c r="AD70" s="284">
        <f t="shared" si="27"/>
        <v>12855</v>
      </c>
      <c r="AE70" s="268" t="s">
        <v>352</v>
      </c>
      <c r="AF70" s="262" t="s">
        <v>353</v>
      </c>
    </row>
    <row r="71" spans="1:32" ht="15.75" x14ac:dyDescent="0.25">
      <c r="A71" s="640"/>
      <c r="B71" s="484" t="s">
        <v>311</v>
      </c>
      <c r="C71" s="228">
        <f t="shared" si="1"/>
        <v>1028.3999999999999</v>
      </c>
      <c r="D71" s="228">
        <f t="shared" si="2"/>
        <v>1371.2</v>
      </c>
      <c r="E71" s="228">
        <f t="shared" si="3"/>
        <v>1714</v>
      </c>
      <c r="F71" s="228">
        <f t="shared" si="4"/>
        <v>2056.7999999999997</v>
      </c>
      <c r="G71" s="228">
        <f t="shared" si="5"/>
        <v>2399.6</v>
      </c>
      <c r="H71" s="228">
        <f t="shared" si="19"/>
        <v>2742.4</v>
      </c>
      <c r="I71" s="228">
        <f t="shared" si="6"/>
        <v>3085.2000000000003</v>
      </c>
      <c r="J71" s="500">
        <v>3428</v>
      </c>
      <c r="K71" s="228">
        <f t="shared" si="7"/>
        <v>3770.8</v>
      </c>
      <c r="L71" s="228">
        <f t="shared" si="8"/>
        <v>4113.5999999999995</v>
      </c>
      <c r="M71" s="228">
        <f t="shared" si="9"/>
        <v>4456.4000000000005</v>
      </c>
      <c r="N71" s="228">
        <f t="shared" si="10"/>
        <v>4799.2</v>
      </c>
      <c r="O71" s="228">
        <f t="shared" si="11"/>
        <v>5142</v>
      </c>
      <c r="P71" s="228">
        <f t="shared" si="58"/>
        <v>5484.8</v>
      </c>
      <c r="Q71" s="228">
        <f t="shared" si="59"/>
        <v>5827.5999999999995</v>
      </c>
      <c r="R71" s="228">
        <f t="shared" si="60"/>
        <v>6170.4000000000005</v>
      </c>
      <c r="S71" s="228">
        <f t="shared" si="12"/>
        <v>6513.2</v>
      </c>
      <c r="T71" s="228">
        <f t="shared" si="13"/>
        <v>6856</v>
      </c>
      <c r="U71" s="228">
        <f t="shared" si="14"/>
        <v>7198.8</v>
      </c>
      <c r="V71" s="228">
        <f t="shared" si="15"/>
        <v>7541.6</v>
      </c>
      <c r="W71" s="228">
        <f t="shared" si="16"/>
        <v>7884.4</v>
      </c>
      <c r="X71" s="228">
        <f t="shared" si="17"/>
        <v>8227.1999999999989</v>
      </c>
      <c r="Y71" s="114">
        <f t="shared" si="18"/>
        <v>8570</v>
      </c>
      <c r="Z71" s="284">
        <f t="shared" si="23"/>
        <v>9427</v>
      </c>
      <c r="AA71" s="284">
        <f t="shared" si="24"/>
        <v>10283.999999999998</v>
      </c>
      <c r="AB71" s="284">
        <f t="shared" si="25"/>
        <v>11141.000000000002</v>
      </c>
      <c r="AC71" s="284">
        <f t="shared" si="26"/>
        <v>11998</v>
      </c>
      <c r="AD71" s="284">
        <f t="shared" si="27"/>
        <v>12855</v>
      </c>
      <c r="AE71" s="268" t="s">
        <v>355</v>
      </c>
      <c r="AF71" s="262" t="s">
        <v>356</v>
      </c>
    </row>
    <row r="72" spans="1:32" ht="15.75" x14ac:dyDescent="0.25">
      <c r="A72" s="640"/>
      <c r="B72" s="484" t="s">
        <v>340</v>
      </c>
      <c r="C72" s="228">
        <f t="shared" si="1"/>
        <v>1028.3999999999999</v>
      </c>
      <c r="D72" s="228">
        <f t="shared" si="2"/>
        <v>1371.2</v>
      </c>
      <c r="E72" s="228">
        <f t="shared" si="3"/>
        <v>1714</v>
      </c>
      <c r="F72" s="228">
        <f t="shared" si="4"/>
        <v>2056.7999999999997</v>
      </c>
      <c r="G72" s="228">
        <f t="shared" si="5"/>
        <v>2399.6</v>
      </c>
      <c r="H72" s="228">
        <f t="shared" si="19"/>
        <v>2742.4</v>
      </c>
      <c r="I72" s="228">
        <f t="shared" si="6"/>
        <v>3085.2000000000003</v>
      </c>
      <c r="J72" s="500">
        <v>3428</v>
      </c>
      <c r="K72" s="228">
        <f t="shared" si="7"/>
        <v>3770.8</v>
      </c>
      <c r="L72" s="228">
        <f t="shared" si="8"/>
        <v>4113.5999999999995</v>
      </c>
      <c r="M72" s="228">
        <f t="shared" si="9"/>
        <v>4456.4000000000005</v>
      </c>
      <c r="N72" s="228">
        <f t="shared" si="10"/>
        <v>4799.2</v>
      </c>
      <c r="O72" s="228">
        <f t="shared" si="11"/>
        <v>5142</v>
      </c>
      <c r="P72" s="228">
        <f t="shared" si="58"/>
        <v>5484.8</v>
      </c>
      <c r="Q72" s="228">
        <f t="shared" si="59"/>
        <v>5827.5999999999995</v>
      </c>
      <c r="R72" s="228">
        <f t="shared" si="60"/>
        <v>6170.4000000000005</v>
      </c>
      <c r="S72" s="228">
        <f t="shared" si="12"/>
        <v>6513.2</v>
      </c>
      <c r="T72" s="228">
        <f t="shared" si="13"/>
        <v>6856</v>
      </c>
      <c r="U72" s="228">
        <f t="shared" si="14"/>
        <v>7198.8</v>
      </c>
      <c r="V72" s="228">
        <f t="shared" si="15"/>
        <v>7541.6</v>
      </c>
      <c r="W72" s="228">
        <f t="shared" si="16"/>
        <v>7884.4</v>
      </c>
      <c r="X72" s="228">
        <f t="shared" si="17"/>
        <v>8227.1999999999989</v>
      </c>
      <c r="Y72" s="114">
        <f t="shared" si="18"/>
        <v>8570</v>
      </c>
      <c r="Z72" s="284">
        <f t="shared" si="23"/>
        <v>9427</v>
      </c>
      <c r="AA72" s="284">
        <f t="shared" si="24"/>
        <v>10283.999999999998</v>
      </c>
      <c r="AB72" s="284">
        <f t="shared" si="25"/>
        <v>11141.000000000002</v>
      </c>
      <c r="AC72" s="284">
        <f t="shared" si="26"/>
        <v>11998</v>
      </c>
      <c r="AD72" s="284">
        <f t="shared" si="27"/>
        <v>12855</v>
      </c>
      <c r="AE72" s="268" t="s">
        <v>352</v>
      </c>
      <c r="AF72" s="262" t="s">
        <v>353</v>
      </c>
    </row>
    <row r="73" spans="1:32" ht="15.75" x14ac:dyDescent="0.25">
      <c r="A73" s="640"/>
      <c r="B73" s="484" t="s">
        <v>312</v>
      </c>
      <c r="C73" s="228">
        <f t="shared" si="1"/>
        <v>1028.3999999999999</v>
      </c>
      <c r="D73" s="228">
        <f t="shared" si="2"/>
        <v>1371.2</v>
      </c>
      <c r="E73" s="228">
        <f t="shared" si="3"/>
        <v>1714</v>
      </c>
      <c r="F73" s="228">
        <f t="shared" si="4"/>
        <v>2056.7999999999997</v>
      </c>
      <c r="G73" s="228">
        <f t="shared" si="5"/>
        <v>2399.6</v>
      </c>
      <c r="H73" s="228">
        <f t="shared" si="19"/>
        <v>2742.4</v>
      </c>
      <c r="I73" s="228">
        <f t="shared" si="6"/>
        <v>3085.2000000000003</v>
      </c>
      <c r="J73" s="500">
        <v>3428</v>
      </c>
      <c r="K73" s="228">
        <f t="shared" si="7"/>
        <v>3770.8</v>
      </c>
      <c r="L73" s="228">
        <f t="shared" si="8"/>
        <v>4113.5999999999995</v>
      </c>
      <c r="M73" s="228">
        <f t="shared" si="9"/>
        <v>4456.4000000000005</v>
      </c>
      <c r="N73" s="228">
        <f t="shared" si="10"/>
        <v>4799.2</v>
      </c>
      <c r="O73" s="228">
        <f t="shared" si="11"/>
        <v>5142</v>
      </c>
      <c r="P73" s="228">
        <f t="shared" si="58"/>
        <v>5484.8</v>
      </c>
      <c r="Q73" s="228">
        <f t="shared" si="59"/>
        <v>5827.5999999999995</v>
      </c>
      <c r="R73" s="228">
        <f t="shared" si="60"/>
        <v>6170.4000000000005</v>
      </c>
      <c r="S73" s="228">
        <f t="shared" si="12"/>
        <v>6513.2</v>
      </c>
      <c r="T73" s="228">
        <f t="shared" si="13"/>
        <v>6856</v>
      </c>
      <c r="U73" s="228">
        <f t="shared" si="14"/>
        <v>7198.8</v>
      </c>
      <c r="V73" s="228">
        <f t="shared" si="15"/>
        <v>7541.6</v>
      </c>
      <c r="W73" s="228">
        <f t="shared" si="16"/>
        <v>7884.4</v>
      </c>
      <c r="X73" s="228">
        <f t="shared" si="17"/>
        <v>8227.1999999999989</v>
      </c>
      <c r="Y73" s="114">
        <f>J73*2.5</f>
        <v>8570</v>
      </c>
      <c r="Z73" s="284">
        <f t="shared" si="23"/>
        <v>9427</v>
      </c>
      <c r="AA73" s="284">
        <f t="shared" si="24"/>
        <v>10283.999999999998</v>
      </c>
      <c r="AB73" s="284">
        <f t="shared" si="25"/>
        <v>11141.000000000002</v>
      </c>
      <c r="AC73" s="284">
        <f t="shared" si="26"/>
        <v>11998</v>
      </c>
      <c r="AD73" s="284">
        <f t="shared" si="27"/>
        <v>12855</v>
      </c>
      <c r="AE73" s="268" t="s">
        <v>355</v>
      </c>
      <c r="AF73" s="262" t="s">
        <v>356</v>
      </c>
    </row>
    <row r="74" spans="1:32" ht="15.75" x14ac:dyDescent="0.25">
      <c r="A74" s="641"/>
      <c r="B74" s="484" t="s">
        <v>157</v>
      </c>
      <c r="C74" s="228">
        <f t="shared" si="1"/>
        <v>1028.3999999999999</v>
      </c>
      <c r="D74" s="228">
        <f t="shared" si="2"/>
        <v>1371.2</v>
      </c>
      <c r="E74" s="228">
        <f t="shared" si="3"/>
        <v>1714</v>
      </c>
      <c r="F74" s="228">
        <f t="shared" si="4"/>
        <v>2056.7999999999997</v>
      </c>
      <c r="G74" s="228">
        <f t="shared" si="5"/>
        <v>2399.6</v>
      </c>
      <c r="H74" s="228">
        <f t="shared" si="19"/>
        <v>2742.4</v>
      </c>
      <c r="I74" s="228">
        <f t="shared" si="6"/>
        <v>3085.2000000000003</v>
      </c>
      <c r="J74" s="500">
        <v>3428</v>
      </c>
      <c r="K74" s="228">
        <f t="shared" si="7"/>
        <v>3770.8</v>
      </c>
      <c r="L74" s="228">
        <f t="shared" si="8"/>
        <v>4113.5999999999995</v>
      </c>
      <c r="M74" s="228">
        <f t="shared" si="9"/>
        <v>4456.4000000000005</v>
      </c>
      <c r="N74" s="228">
        <f t="shared" si="10"/>
        <v>4799.2</v>
      </c>
      <c r="O74" s="228">
        <f t="shared" si="11"/>
        <v>5142</v>
      </c>
      <c r="P74" s="228">
        <f t="shared" si="58"/>
        <v>5484.8</v>
      </c>
      <c r="Q74" s="228">
        <f t="shared" si="59"/>
        <v>5827.5999999999995</v>
      </c>
      <c r="R74" s="228">
        <f t="shared" si="60"/>
        <v>6170.4000000000005</v>
      </c>
      <c r="S74" s="228">
        <f t="shared" si="12"/>
        <v>6513.2</v>
      </c>
      <c r="T74" s="228">
        <f t="shared" si="13"/>
        <v>6856</v>
      </c>
      <c r="U74" s="228">
        <f t="shared" si="14"/>
        <v>7198.8</v>
      </c>
      <c r="V74" s="228">
        <f t="shared" si="15"/>
        <v>7541.6</v>
      </c>
      <c r="W74" s="228">
        <f t="shared" si="16"/>
        <v>7884.4</v>
      </c>
      <c r="X74" s="228">
        <f t="shared" si="17"/>
        <v>8227.1999999999989</v>
      </c>
      <c r="Y74" s="114">
        <f t="shared" si="18"/>
        <v>8570</v>
      </c>
      <c r="Z74" s="284">
        <f t="shared" si="23"/>
        <v>9427</v>
      </c>
      <c r="AA74" s="284">
        <f t="shared" si="24"/>
        <v>10283.999999999998</v>
      </c>
      <c r="AB74" s="284">
        <f t="shared" si="25"/>
        <v>11141.000000000002</v>
      </c>
      <c r="AC74" s="284">
        <f t="shared" si="26"/>
        <v>11998</v>
      </c>
      <c r="AD74" s="284">
        <f t="shared" si="27"/>
        <v>12855</v>
      </c>
      <c r="AE74" s="268" t="s">
        <v>352</v>
      </c>
      <c r="AF74" s="262" t="s">
        <v>353</v>
      </c>
    </row>
    <row r="75" spans="1:32" ht="15.75" x14ac:dyDescent="0.25">
      <c r="A75" s="641"/>
      <c r="B75" s="484" t="s">
        <v>341</v>
      </c>
      <c r="C75" s="228">
        <f t="shared" si="1"/>
        <v>1028.3999999999999</v>
      </c>
      <c r="D75" s="228">
        <f t="shared" si="2"/>
        <v>1371.2</v>
      </c>
      <c r="E75" s="228">
        <f t="shared" si="3"/>
        <v>1714</v>
      </c>
      <c r="F75" s="228">
        <f t="shared" si="4"/>
        <v>2056.7999999999997</v>
      </c>
      <c r="G75" s="228">
        <f t="shared" si="5"/>
        <v>2399.6</v>
      </c>
      <c r="H75" s="228">
        <f t="shared" si="19"/>
        <v>2742.4</v>
      </c>
      <c r="I75" s="228">
        <f t="shared" si="6"/>
        <v>3085.2000000000003</v>
      </c>
      <c r="J75" s="500">
        <v>3428</v>
      </c>
      <c r="K75" s="228">
        <f t="shared" si="7"/>
        <v>3770.8</v>
      </c>
      <c r="L75" s="228">
        <f t="shared" si="8"/>
        <v>4113.5999999999995</v>
      </c>
      <c r="M75" s="228">
        <f t="shared" si="9"/>
        <v>4456.4000000000005</v>
      </c>
      <c r="N75" s="228">
        <f t="shared" si="10"/>
        <v>4799.2</v>
      </c>
      <c r="O75" s="228">
        <f t="shared" si="11"/>
        <v>5142</v>
      </c>
      <c r="P75" s="228">
        <f t="shared" si="58"/>
        <v>5484.8</v>
      </c>
      <c r="Q75" s="228">
        <f t="shared" si="59"/>
        <v>5827.5999999999995</v>
      </c>
      <c r="R75" s="228">
        <f t="shared" si="60"/>
        <v>6170.4000000000005</v>
      </c>
      <c r="S75" s="228">
        <f t="shared" si="12"/>
        <v>6513.2</v>
      </c>
      <c r="T75" s="228">
        <f t="shared" si="13"/>
        <v>6856</v>
      </c>
      <c r="U75" s="228">
        <f t="shared" si="14"/>
        <v>7198.8</v>
      </c>
      <c r="V75" s="228">
        <f t="shared" si="15"/>
        <v>7541.6</v>
      </c>
      <c r="W75" s="228">
        <f t="shared" si="16"/>
        <v>7884.4</v>
      </c>
      <c r="X75" s="228">
        <f t="shared" si="17"/>
        <v>8227.1999999999989</v>
      </c>
      <c r="Y75" s="114">
        <f t="shared" si="18"/>
        <v>8570</v>
      </c>
      <c r="Z75" s="284">
        <f t="shared" si="23"/>
        <v>9427</v>
      </c>
      <c r="AA75" s="284">
        <f t="shared" si="24"/>
        <v>10283.999999999998</v>
      </c>
      <c r="AB75" s="284">
        <f t="shared" si="25"/>
        <v>11141.000000000002</v>
      </c>
      <c r="AC75" s="284">
        <f t="shared" si="26"/>
        <v>11998</v>
      </c>
      <c r="AD75" s="284">
        <f t="shared" si="27"/>
        <v>12855</v>
      </c>
      <c r="AE75" s="268" t="s">
        <v>352</v>
      </c>
      <c r="AF75" s="262" t="s">
        <v>353</v>
      </c>
    </row>
    <row r="76" spans="1:32" ht="15.75" x14ac:dyDescent="0.25">
      <c r="A76" s="641"/>
      <c r="B76" s="485" t="s">
        <v>342</v>
      </c>
      <c r="C76" s="228">
        <f t="shared" si="1"/>
        <v>1028.3999999999999</v>
      </c>
      <c r="D76" s="228">
        <f t="shared" si="2"/>
        <v>1371.2</v>
      </c>
      <c r="E76" s="228">
        <f t="shared" si="3"/>
        <v>1714</v>
      </c>
      <c r="F76" s="228">
        <f t="shared" si="4"/>
        <v>2056.7999999999997</v>
      </c>
      <c r="G76" s="228">
        <f t="shared" si="5"/>
        <v>2399.6</v>
      </c>
      <c r="H76" s="228">
        <f t="shared" si="19"/>
        <v>2742.4</v>
      </c>
      <c r="I76" s="228">
        <f t="shared" si="6"/>
        <v>3085.2000000000003</v>
      </c>
      <c r="J76" s="500">
        <v>3428</v>
      </c>
      <c r="K76" s="228">
        <f t="shared" si="7"/>
        <v>3770.8</v>
      </c>
      <c r="L76" s="228">
        <f t="shared" si="8"/>
        <v>4113.5999999999995</v>
      </c>
      <c r="M76" s="228">
        <f t="shared" si="9"/>
        <v>4456.4000000000005</v>
      </c>
      <c r="N76" s="228">
        <f t="shared" si="10"/>
        <v>4799.2</v>
      </c>
      <c r="O76" s="228">
        <f t="shared" si="11"/>
        <v>5142</v>
      </c>
      <c r="P76" s="228">
        <f t="shared" si="58"/>
        <v>5484.8</v>
      </c>
      <c r="Q76" s="228">
        <f t="shared" si="59"/>
        <v>5827.5999999999995</v>
      </c>
      <c r="R76" s="228">
        <f t="shared" si="60"/>
        <v>6170.4000000000005</v>
      </c>
      <c r="S76" s="228">
        <f t="shared" si="12"/>
        <v>6513.2</v>
      </c>
      <c r="T76" s="228">
        <f t="shared" si="13"/>
        <v>6856</v>
      </c>
      <c r="U76" s="228">
        <f t="shared" si="14"/>
        <v>7198.8</v>
      </c>
      <c r="V76" s="228">
        <f t="shared" si="15"/>
        <v>7541.6</v>
      </c>
      <c r="W76" s="228">
        <f t="shared" si="16"/>
        <v>7884.4</v>
      </c>
      <c r="X76" s="228">
        <f t="shared" si="17"/>
        <v>8227.1999999999989</v>
      </c>
      <c r="Y76" s="114">
        <f t="shared" si="18"/>
        <v>8570</v>
      </c>
      <c r="Z76" s="284">
        <f t="shared" si="23"/>
        <v>9427</v>
      </c>
      <c r="AA76" s="284">
        <f t="shared" si="24"/>
        <v>10283.999999999998</v>
      </c>
      <c r="AB76" s="284">
        <f t="shared" si="25"/>
        <v>11141.000000000002</v>
      </c>
      <c r="AC76" s="284">
        <f t="shared" si="26"/>
        <v>11998</v>
      </c>
      <c r="AD76" s="284">
        <f t="shared" si="27"/>
        <v>12855</v>
      </c>
      <c r="AE76" s="268" t="s">
        <v>352</v>
      </c>
      <c r="AF76" s="262" t="s">
        <v>353</v>
      </c>
    </row>
    <row r="77" spans="1:32" x14ac:dyDescent="0.25">
      <c r="A77" s="641"/>
      <c r="B77" s="643" t="s">
        <v>382</v>
      </c>
      <c r="C77" s="634">
        <f t="shared" si="1"/>
        <v>1028.3999999999999</v>
      </c>
      <c r="D77" s="634">
        <f t="shared" si="2"/>
        <v>1371.2</v>
      </c>
      <c r="E77" s="634">
        <f t="shared" si="3"/>
        <v>1714</v>
      </c>
      <c r="F77" s="634">
        <f t="shared" si="4"/>
        <v>2056.7999999999997</v>
      </c>
      <c r="G77" s="634">
        <f t="shared" si="5"/>
        <v>2399.6</v>
      </c>
      <c r="H77" s="634">
        <f t="shared" si="19"/>
        <v>2742.4</v>
      </c>
      <c r="I77" s="634">
        <f t="shared" si="6"/>
        <v>3085.2000000000003</v>
      </c>
      <c r="J77" s="499">
        <v>3428</v>
      </c>
      <c r="K77" s="634">
        <f t="shared" si="7"/>
        <v>3770.8</v>
      </c>
      <c r="L77" s="634">
        <f t="shared" si="8"/>
        <v>4113.5999999999995</v>
      </c>
      <c r="M77" s="634">
        <f t="shared" si="9"/>
        <v>4456.4000000000005</v>
      </c>
      <c r="N77" s="634">
        <f t="shared" si="10"/>
        <v>4799.2</v>
      </c>
      <c r="O77" s="634">
        <f t="shared" si="11"/>
        <v>5142</v>
      </c>
      <c r="P77" s="634">
        <f t="shared" si="58"/>
        <v>5484.8</v>
      </c>
      <c r="Q77" s="634">
        <f t="shared" si="59"/>
        <v>5827.5999999999995</v>
      </c>
      <c r="R77" s="634">
        <f t="shared" si="60"/>
        <v>6170.4000000000005</v>
      </c>
      <c r="S77" s="634">
        <f t="shared" si="12"/>
        <v>6513.2</v>
      </c>
      <c r="T77" s="634">
        <f t="shared" si="13"/>
        <v>6856</v>
      </c>
      <c r="U77" s="634">
        <f t="shared" si="14"/>
        <v>7198.8</v>
      </c>
      <c r="V77" s="634">
        <f t="shared" si="15"/>
        <v>7541.6</v>
      </c>
      <c r="W77" s="634">
        <f t="shared" si="16"/>
        <v>7884.4</v>
      </c>
      <c r="X77" s="634">
        <f t="shared" si="17"/>
        <v>8227.1999999999989</v>
      </c>
      <c r="Y77" s="635">
        <f t="shared" si="18"/>
        <v>8570</v>
      </c>
      <c r="Z77" s="635">
        <f t="shared" si="23"/>
        <v>9427</v>
      </c>
      <c r="AA77" s="635">
        <f t="shared" si="24"/>
        <v>10283.999999999998</v>
      </c>
      <c r="AB77" s="635">
        <f t="shared" si="25"/>
        <v>11141.000000000002</v>
      </c>
      <c r="AC77" s="635">
        <f t="shared" si="26"/>
        <v>11998</v>
      </c>
      <c r="AD77" s="635">
        <f t="shared" si="27"/>
        <v>12855</v>
      </c>
      <c r="AE77" s="543" t="s">
        <v>352</v>
      </c>
      <c r="AF77" s="545" t="s">
        <v>353</v>
      </c>
    </row>
    <row r="78" spans="1:32" x14ac:dyDescent="0.25">
      <c r="A78" s="641"/>
      <c r="B78" s="644"/>
      <c r="C78" s="634"/>
      <c r="D78" s="634"/>
      <c r="E78" s="634"/>
      <c r="F78" s="634"/>
      <c r="G78" s="634"/>
      <c r="H78" s="634"/>
      <c r="I78" s="634"/>
      <c r="J78" s="500">
        <v>150</v>
      </c>
      <c r="K78" s="634"/>
      <c r="L78" s="634"/>
      <c r="M78" s="634"/>
      <c r="N78" s="634"/>
      <c r="O78" s="634"/>
      <c r="P78" s="634"/>
      <c r="Q78" s="634"/>
      <c r="R78" s="634"/>
      <c r="S78" s="634"/>
      <c r="T78" s="634"/>
      <c r="U78" s="634"/>
      <c r="V78" s="634"/>
      <c r="W78" s="634"/>
      <c r="X78" s="634"/>
      <c r="Y78" s="635"/>
      <c r="Z78" s="635"/>
      <c r="AA78" s="635"/>
      <c r="AB78" s="635"/>
      <c r="AC78" s="635"/>
      <c r="AD78" s="635"/>
      <c r="AE78" s="544"/>
      <c r="AF78" s="546"/>
    </row>
    <row r="79" spans="1:32" ht="15.75" x14ac:dyDescent="0.25">
      <c r="A79" s="641"/>
      <c r="B79" s="483" t="s">
        <v>343</v>
      </c>
      <c r="C79" s="228">
        <f>J79*0.3</f>
        <v>1028.3999999999999</v>
      </c>
      <c r="D79" s="228">
        <f>J79*0.4</f>
        <v>1371.2</v>
      </c>
      <c r="E79" s="228">
        <f>J79*0.5</f>
        <v>1714</v>
      </c>
      <c r="F79" s="228">
        <f>J79*0.6</f>
        <v>2056.7999999999997</v>
      </c>
      <c r="G79" s="228">
        <f>J79*0.7</f>
        <v>2399.6</v>
      </c>
      <c r="H79" s="228">
        <f>J79*0.8</f>
        <v>2742.4</v>
      </c>
      <c r="I79" s="228">
        <f>J79*0.9</f>
        <v>3085.2000000000003</v>
      </c>
      <c r="J79" s="504">
        <v>3428</v>
      </c>
      <c r="K79" s="228">
        <f>J79*1.1</f>
        <v>3770.8</v>
      </c>
      <c r="L79" s="228">
        <f>J79*1.2</f>
        <v>4113.5999999999995</v>
      </c>
      <c r="M79" s="228">
        <f>J79*1.3</f>
        <v>4456.4000000000005</v>
      </c>
      <c r="N79" s="228">
        <f>J79*1.4</f>
        <v>4799.2</v>
      </c>
      <c r="O79" s="228">
        <f>J79*1.5</f>
        <v>5142</v>
      </c>
      <c r="P79" s="228">
        <f>J79*1.6</f>
        <v>5484.8</v>
      </c>
      <c r="Q79" s="228">
        <f>J79*1.7</f>
        <v>5827.5999999999995</v>
      </c>
      <c r="R79" s="228">
        <f>J79*1.8</f>
        <v>6170.4000000000005</v>
      </c>
      <c r="S79" s="228">
        <f>J79*1.9</f>
        <v>6513.2</v>
      </c>
      <c r="T79" s="228">
        <f>J79*2</f>
        <v>6856</v>
      </c>
      <c r="U79" s="228">
        <f>J79*2.1</f>
        <v>7198.8</v>
      </c>
      <c r="V79" s="228">
        <f>J79*2.2</f>
        <v>7541.6</v>
      </c>
      <c r="W79" s="228">
        <f>J79*2.3</f>
        <v>7884.4</v>
      </c>
      <c r="X79" s="228">
        <f>J79*2.4</f>
        <v>8227.1999999999989</v>
      </c>
      <c r="Y79" s="114">
        <f>J79*2.5</f>
        <v>8570</v>
      </c>
      <c r="Z79" s="284">
        <f t="shared" ref="Z79:AD80" si="61">K79*2.5</f>
        <v>9427</v>
      </c>
      <c r="AA79" s="284">
        <f t="shared" si="61"/>
        <v>10283.999999999998</v>
      </c>
      <c r="AB79" s="284">
        <f t="shared" si="61"/>
        <v>11141.000000000002</v>
      </c>
      <c r="AC79" s="284">
        <f t="shared" si="61"/>
        <v>11998</v>
      </c>
      <c r="AD79" s="284">
        <f t="shared" si="61"/>
        <v>12855</v>
      </c>
      <c r="AE79" s="270" t="s">
        <v>357</v>
      </c>
      <c r="AF79" s="271" t="s">
        <v>358</v>
      </c>
    </row>
    <row r="80" spans="1:32" ht="16.5" thickBot="1" x14ac:dyDescent="0.3">
      <c r="A80" s="642"/>
      <c r="B80" s="486" t="s">
        <v>344</v>
      </c>
      <c r="C80" s="228">
        <f t="shared" si="1"/>
        <v>1028.3999999999999</v>
      </c>
      <c r="D80" s="228">
        <f t="shared" si="2"/>
        <v>1371.2</v>
      </c>
      <c r="E80" s="228">
        <f t="shared" si="3"/>
        <v>1714</v>
      </c>
      <c r="F80" s="228">
        <f t="shared" si="4"/>
        <v>2056.7999999999997</v>
      </c>
      <c r="G80" s="228">
        <f t="shared" si="5"/>
        <v>2399.6</v>
      </c>
      <c r="H80" s="228">
        <f t="shared" si="19"/>
        <v>2742.4</v>
      </c>
      <c r="I80" s="228">
        <f t="shared" si="6"/>
        <v>3085.2000000000003</v>
      </c>
      <c r="J80" s="504">
        <v>3428</v>
      </c>
      <c r="K80" s="228">
        <f t="shared" si="7"/>
        <v>3770.8</v>
      </c>
      <c r="L80" s="228">
        <f t="shared" si="8"/>
        <v>4113.5999999999995</v>
      </c>
      <c r="M80" s="228">
        <f t="shared" si="9"/>
        <v>4456.4000000000005</v>
      </c>
      <c r="N80" s="228">
        <f t="shared" si="10"/>
        <v>4799.2</v>
      </c>
      <c r="O80" s="228">
        <f t="shared" si="11"/>
        <v>5142</v>
      </c>
      <c r="P80" s="228">
        <f>J80*1.6</f>
        <v>5484.8</v>
      </c>
      <c r="Q80" s="228">
        <f>J80*1.7</f>
        <v>5827.5999999999995</v>
      </c>
      <c r="R80" s="228">
        <f>J80*1.8</f>
        <v>6170.4000000000005</v>
      </c>
      <c r="S80" s="228">
        <f>J80*1.9</f>
        <v>6513.2</v>
      </c>
      <c r="T80" s="228">
        <f>J80*2</f>
        <v>6856</v>
      </c>
      <c r="U80" s="228">
        <f>J80*2.1</f>
        <v>7198.8</v>
      </c>
      <c r="V80" s="228">
        <f>J80*2.2</f>
        <v>7541.6</v>
      </c>
      <c r="W80" s="228">
        <f>J80*2.3</f>
        <v>7884.4</v>
      </c>
      <c r="X80" s="228">
        <f>J80*2.4</f>
        <v>8227.1999999999989</v>
      </c>
      <c r="Y80" s="114">
        <f>J80*2.5</f>
        <v>8570</v>
      </c>
      <c r="Z80" s="284">
        <f t="shared" si="61"/>
        <v>9427</v>
      </c>
      <c r="AA80" s="284">
        <f t="shared" si="61"/>
        <v>10283.999999999998</v>
      </c>
      <c r="AB80" s="284">
        <f t="shared" si="61"/>
        <v>11141.000000000002</v>
      </c>
      <c r="AC80" s="284">
        <f t="shared" si="61"/>
        <v>11998</v>
      </c>
      <c r="AD80" s="284">
        <f t="shared" si="61"/>
        <v>12855</v>
      </c>
      <c r="AE80" s="269" t="s">
        <v>368</v>
      </c>
      <c r="AF80" s="263" t="s">
        <v>353</v>
      </c>
    </row>
    <row r="81" spans="1:32" ht="15.75" customHeight="1" thickBot="1" x14ac:dyDescent="0.3">
      <c r="A81" s="651"/>
      <c r="B81" s="652"/>
      <c r="C81" s="652"/>
      <c r="D81" s="652"/>
      <c r="E81" s="652"/>
      <c r="F81" s="652"/>
      <c r="G81" s="652"/>
      <c r="H81" s="652"/>
      <c r="I81" s="652"/>
      <c r="J81" s="652"/>
      <c r="K81" s="652"/>
      <c r="L81" s="652"/>
      <c r="M81" s="652"/>
      <c r="N81" s="652"/>
      <c r="O81" s="652"/>
      <c r="P81" s="652"/>
      <c r="Q81" s="652"/>
      <c r="R81" s="652"/>
      <c r="S81" s="652"/>
      <c r="T81" s="652"/>
      <c r="U81" s="652"/>
      <c r="V81" s="652"/>
      <c r="W81" s="652"/>
      <c r="X81" s="652"/>
      <c r="Y81" s="652"/>
      <c r="Z81" s="652"/>
      <c r="AA81" s="653"/>
    </row>
    <row r="82" spans="1:32" ht="24" customHeight="1" thickBot="1" x14ac:dyDescent="0.3">
      <c r="A82" s="164"/>
      <c r="B82" s="647" t="s">
        <v>1</v>
      </c>
      <c r="C82" s="629" t="s">
        <v>2</v>
      </c>
      <c r="D82" s="630"/>
      <c r="E82" s="630"/>
      <c r="F82" s="630"/>
      <c r="G82" s="630"/>
      <c r="H82" s="630"/>
      <c r="I82" s="630"/>
      <c r="J82" s="630"/>
      <c r="K82" s="630"/>
      <c r="L82" s="630"/>
      <c r="M82" s="630"/>
      <c r="N82" s="630"/>
      <c r="O82" s="630"/>
      <c r="P82" s="630"/>
      <c r="Q82" s="630"/>
      <c r="R82" s="630"/>
      <c r="S82" s="630"/>
      <c r="T82" s="630"/>
      <c r="U82" s="630"/>
      <c r="V82" s="630"/>
      <c r="W82" s="630"/>
      <c r="X82" s="630"/>
      <c r="Y82" s="630"/>
      <c r="Z82" s="630"/>
      <c r="AA82" s="630"/>
      <c r="AB82" s="630"/>
      <c r="AC82" s="630"/>
      <c r="AD82" s="631"/>
      <c r="AE82" s="595" t="s">
        <v>380</v>
      </c>
      <c r="AF82" s="596"/>
    </row>
    <row r="83" spans="1:32" ht="26.25" thickBot="1" x14ac:dyDescent="0.3">
      <c r="A83" s="164"/>
      <c r="B83" s="648"/>
      <c r="C83" s="272">
        <v>0.3</v>
      </c>
      <c r="D83" s="222">
        <v>0.4</v>
      </c>
      <c r="E83" s="222">
        <v>0.5</v>
      </c>
      <c r="F83" s="222">
        <v>0.6</v>
      </c>
      <c r="G83" s="222">
        <v>0.7</v>
      </c>
      <c r="H83" s="222">
        <v>0.8</v>
      </c>
      <c r="I83" s="222">
        <v>0.9</v>
      </c>
      <c r="J83" s="222">
        <v>1</v>
      </c>
      <c r="K83" s="222">
        <v>1.1000000000000001</v>
      </c>
      <c r="L83" s="222">
        <v>1.2</v>
      </c>
      <c r="M83" s="222">
        <v>1.3</v>
      </c>
      <c r="N83" s="222">
        <v>1.4</v>
      </c>
      <c r="O83" s="222">
        <v>1.5</v>
      </c>
      <c r="P83" s="222">
        <v>1.6</v>
      </c>
      <c r="Q83" s="222">
        <v>1.7</v>
      </c>
      <c r="R83" s="222">
        <v>1.8</v>
      </c>
      <c r="S83" s="222">
        <v>1.9</v>
      </c>
      <c r="T83" s="222">
        <v>2</v>
      </c>
      <c r="U83" s="222">
        <v>2.1</v>
      </c>
      <c r="V83" s="222">
        <v>2.2000000000000002</v>
      </c>
      <c r="W83" s="222">
        <v>2.2999999999999998</v>
      </c>
      <c r="X83" s="222">
        <v>2.4</v>
      </c>
      <c r="Y83" s="223">
        <v>2.5</v>
      </c>
      <c r="Z83" s="223">
        <v>2.6</v>
      </c>
      <c r="AA83" s="223">
        <v>2.7</v>
      </c>
      <c r="AB83" s="223">
        <v>2.8</v>
      </c>
      <c r="AC83" s="223">
        <v>2.9</v>
      </c>
      <c r="AD83" s="223">
        <v>3</v>
      </c>
      <c r="AE83" s="265" t="s">
        <v>296</v>
      </c>
      <c r="AF83" s="258" t="s">
        <v>381</v>
      </c>
    </row>
    <row r="84" spans="1:32" ht="16.5" thickBot="1" x14ac:dyDescent="0.3">
      <c r="A84" s="561">
        <v>5</v>
      </c>
      <c r="B84" s="136" t="s">
        <v>160</v>
      </c>
      <c r="C84" s="126">
        <f t="shared" si="1"/>
        <v>1104</v>
      </c>
      <c r="D84" s="126">
        <f t="shared" si="2"/>
        <v>1472</v>
      </c>
      <c r="E84" s="126">
        <f t="shared" si="3"/>
        <v>1840</v>
      </c>
      <c r="F84" s="126">
        <f t="shared" si="4"/>
        <v>2208</v>
      </c>
      <c r="G84" s="126">
        <f t="shared" si="5"/>
        <v>2576</v>
      </c>
      <c r="H84" s="126">
        <f t="shared" si="19"/>
        <v>2944</v>
      </c>
      <c r="I84" s="126">
        <f t="shared" si="6"/>
        <v>3312</v>
      </c>
      <c r="J84" s="126">
        <v>3680</v>
      </c>
      <c r="K84" s="126">
        <f t="shared" si="7"/>
        <v>4048.0000000000005</v>
      </c>
      <c r="L84" s="126">
        <f t="shared" si="8"/>
        <v>4416</v>
      </c>
      <c r="M84" s="126">
        <f t="shared" si="9"/>
        <v>4784</v>
      </c>
      <c r="N84" s="126">
        <f t="shared" si="10"/>
        <v>5152</v>
      </c>
      <c r="O84" s="126">
        <f t="shared" si="11"/>
        <v>5520</v>
      </c>
      <c r="P84" s="126">
        <f t="shared" ref="P84:P113" si="62">J84*1.6</f>
        <v>5888</v>
      </c>
      <c r="Q84" s="126">
        <f t="shared" ref="Q84:Q113" si="63">J84*1.7</f>
        <v>6256</v>
      </c>
      <c r="R84" s="126">
        <f t="shared" ref="R84:R113" si="64">J84*1.8</f>
        <v>6624</v>
      </c>
      <c r="S84" s="126">
        <f t="shared" ref="S84:S113" si="65">J84*1.9</f>
        <v>6992</v>
      </c>
      <c r="T84" s="126">
        <f t="shared" ref="T84:T113" si="66">J84*2</f>
        <v>7360</v>
      </c>
      <c r="U84" s="126">
        <f t="shared" ref="U84:U113" si="67">J84*2.1</f>
        <v>7728</v>
      </c>
      <c r="V84" s="126">
        <f t="shared" ref="V84:V113" si="68">J84*2.2</f>
        <v>8096.0000000000009</v>
      </c>
      <c r="W84" s="126">
        <f t="shared" ref="W84:W113" si="69">J84*2.3</f>
        <v>8464</v>
      </c>
      <c r="X84" s="126">
        <f t="shared" ref="X84:X113" si="70">J84*2.4</f>
        <v>8832</v>
      </c>
      <c r="Y84" s="127">
        <f t="shared" ref="Y84:Y112" si="71">J84*2.5</f>
        <v>9200</v>
      </c>
      <c r="Z84" s="127">
        <f t="shared" ref="Z84:Z113" si="72">K84*2.5</f>
        <v>10120.000000000002</v>
      </c>
      <c r="AA84" s="127">
        <f t="shared" ref="AA84:AA113" si="73">L84*2.5</f>
        <v>11040</v>
      </c>
      <c r="AB84" s="127">
        <f t="shared" ref="AB84:AB113" si="74">M84*2.5</f>
        <v>11960</v>
      </c>
      <c r="AC84" s="127">
        <f t="shared" ref="AC84:AC113" si="75">N84*2.5</f>
        <v>12880</v>
      </c>
      <c r="AD84" s="127">
        <f t="shared" ref="AD84:AD113" si="76">O84*2.5</f>
        <v>13800</v>
      </c>
      <c r="AE84" s="267" t="s">
        <v>352</v>
      </c>
      <c r="AF84" s="261" t="s">
        <v>353</v>
      </c>
    </row>
    <row r="85" spans="1:32" ht="15.75" x14ac:dyDescent="0.25">
      <c r="A85" s="562"/>
      <c r="B85" s="130" t="s">
        <v>183</v>
      </c>
      <c r="C85" s="228">
        <f t="shared" si="1"/>
        <v>1104</v>
      </c>
      <c r="D85" s="228">
        <f t="shared" si="2"/>
        <v>1472</v>
      </c>
      <c r="E85" s="228">
        <f t="shared" si="3"/>
        <v>1840</v>
      </c>
      <c r="F85" s="228">
        <f t="shared" si="4"/>
        <v>2208</v>
      </c>
      <c r="G85" s="228">
        <f t="shared" si="5"/>
        <v>2576</v>
      </c>
      <c r="H85" s="228">
        <f t="shared" si="19"/>
        <v>2944</v>
      </c>
      <c r="I85" s="228">
        <f t="shared" si="6"/>
        <v>3312</v>
      </c>
      <c r="J85" s="126">
        <v>3680</v>
      </c>
      <c r="K85" s="228">
        <f t="shared" si="7"/>
        <v>4048.0000000000005</v>
      </c>
      <c r="L85" s="228">
        <f t="shared" si="8"/>
        <v>4416</v>
      </c>
      <c r="M85" s="228">
        <f t="shared" si="9"/>
        <v>4784</v>
      </c>
      <c r="N85" s="228">
        <f t="shared" si="10"/>
        <v>5152</v>
      </c>
      <c r="O85" s="228">
        <f t="shared" si="11"/>
        <v>5520</v>
      </c>
      <c r="P85" s="228">
        <f t="shared" si="62"/>
        <v>5888</v>
      </c>
      <c r="Q85" s="228">
        <f t="shared" si="63"/>
        <v>6256</v>
      </c>
      <c r="R85" s="228">
        <f t="shared" si="64"/>
        <v>6624</v>
      </c>
      <c r="S85" s="228">
        <f t="shared" si="65"/>
        <v>6992</v>
      </c>
      <c r="T85" s="228">
        <f t="shared" si="66"/>
        <v>7360</v>
      </c>
      <c r="U85" s="228">
        <f t="shared" si="67"/>
        <v>7728</v>
      </c>
      <c r="V85" s="228">
        <f t="shared" si="68"/>
        <v>8096.0000000000009</v>
      </c>
      <c r="W85" s="228">
        <f t="shared" si="69"/>
        <v>8464</v>
      </c>
      <c r="X85" s="228">
        <f t="shared" si="70"/>
        <v>8832</v>
      </c>
      <c r="Y85" s="114">
        <f t="shared" si="71"/>
        <v>9200</v>
      </c>
      <c r="Z85" s="284">
        <f t="shared" si="72"/>
        <v>10120.000000000002</v>
      </c>
      <c r="AA85" s="284">
        <f t="shared" si="73"/>
        <v>11040</v>
      </c>
      <c r="AB85" s="284">
        <f t="shared" si="74"/>
        <v>11960</v>
      </c>
      <c r="AC85" s="284">
        <f t="shared" si="75"/>
        <v>12880</v>
      </c>
      <c r="AD85" s="284">
        <f t="shared" si="76"/>
        <v>13800</v>
      </c>
      <c r="AE85" s="268" t="s">
        <v>352</v>
      </c>
      <c r="AF85" s="262" t="s">
        <v>353</v>
      </c>
    </row>
    <row r="86" spans="1:32" ht="31.5" x14ac:dyDescent="0.25">
      <c r="A86" s="562"/>
      <c r="B86" s="130" t="s">
        <v>184</v>
      </c>
      <c r="C86" s="228">
        <f t="shared" si="1"/>
        <v>892.8</v>
      </c>
      <c r="D86" s="228">
        <f t="shared" si="2"/>
        <v>1190.4000000000001</v>
      </c>
      <c r="E86" s="228">
        <f t="shared" si="3"/>
        <v>1488</v>
      </c>
      <c r="F86" s="228">
        <f t="shared" si="4"/>
        <v>1785.6</v>
      </c>
      <c r="G86" s="228">
        <f t="shared" si="5"/>
        <v>2083.1999999999998</v>
      </c>
      <c r="H86" s="228">
        <f t="shared" si="19"/>
        <v>2380.8000000000002</v>
      </c>
      <c r="I86" s="228">
        <f t="shared" si="6"/>
        <v>2678.4</v>
      </c>
      <c r="J86" s="228">
        <v>2976</v>
      </c>
      <c r="K86" s="228">
        <f t="shared" si="7"/>
        <v>3273.6000000000004</v>
      </c>
      <c r="L86" s="228">
        <f t="shared" si="8"/>
        <v>3571.2</v>
      </c>
      <c r="M86" s="228">
        <f t="shared" si="9"/>
        <v>3868.8</v>
      </c>
      <c r="N86" s="228">
        <f t="shared" si="10"/>
        <v>4166.3999999999996</v>
      </c>
      <c r="O86" s="228">
        <f t="shared" si="11"/>
        <v>4464</v>
      </c>
      <c r="P86" s="228">
        <f t="shared" si="62"/>
        <v>4761.6000000000004</v>
      </c>
      <c r="Q86" s="228">
        <f t="shared" si="63"/>
        <v>5059.2</v>
      </c>
      <c r="R86" s="228">
        <f t="shared" si="64"/>
        <v>5356.8</v>
      </c>
      <c r="S86" s="228">
        <f t="shared" si="65"/>
        <v>5654.4</v>
      </c>
      <c r="T86" s="228">
        <f t="shared" si="66"/>
        <v>5952</v>
      </c>
      <c r="U86" s="228">
        <f t="shared" si="67"/>
        <v>6249.6</v>
      </c>
      <c r="V86" s="228">
        <f t="shared" si="68"/>
        <v>6547.2000000000007</v>
      </c>
      <c r="W86" s="228">
        <f t="shared" si="69"/>
        <v>6844.7999999999993</v>
      </c>
      <c r="X86" s="228">
        <f t="shared" si="70"/>
        <v>7142.4</v>
      </c>
      <c r="Y86" s="114">
        <f t="shared" si="71"/>
        <v>7440</v>
      </c>
      <c r="Z86" s="284">
        <f t="shared" si="72"/>
        <v>8184.0000000000009</v>
      </c>
      <c r="AA86" s="284">
        <f t="shared" si="73"/>
        <v>8928</v>
      </c>
      <c r="AB86" s="284">
        <f t="shared" si="74"/>
        <v>9672</v>
      </c>
      <c r="AC86" s="284">
        <f t="shared" si="75"/>
        <v>10416</v>
      </c>
      <c r="AD86" s="284">
        <f t="shared" si="76"/>
        <v>11160</v>
      </c>
      <c r="AE86" s="268" t="s">
        <v>298</v>
      </c>
      <c r="AF86" s="262" t="s">
        <v>367</v>
      </c>
    </row>
    <row r="87" spans="1:32" ht="15.75" x14ac:dyDescent="0.25">
      <c r="A87" s="562"/>
      <c r="B87" s="130" t="s">
        <v>163</v>
      </c>
      <c r="C87" s="228">
        <f t="shared" si="1"/>
        <v>1104</v>
      </c>
      <c r="D87" s="228">
        <f t="shared" si="2"/>
        <v>1472</v>
      </c>
      <c r="E87" s="228">
        <f t="shared" si="3"/>
        <v>1840</v>
      </c>
      <c r="F87" s="228">
        <f t="shared" si="4"/>
        <v>2208</v>
      </c>
      <c r="G87" s="228">
        <f t="shared" si="5"/>
        <v>2576</v>
      </c>
      <c r="H87" s="228">
        <f t="shared" si="19"/>
        <v>2944</v>
      </c>
      <c r="I87" s="228">
        <f t="shared" si="6"/>
        <v>3312</v>
      </c>
      <c r="J87" s="228">
        <v>3680</v>
      </c>
      <c r="K87" s="228">
        <f t="shared" si="7"/>
        <v>4048.0000000000005</v>
      </c>
      <c r="L87" s="228">
        <f t="shared" si="8"/>
        <v>4416</v>
      </c>
      <c r="M87" s="228">
        <f t="shared" si="9"/>
        <v>4784</v>
      </c>
      <c r="N87" s="228">
        <f t="shared" si="10"/>
        <v>5152</v>
      </c>
      <c r="O87" s="228">
        <f t="shared" si="11"/>
        <v>5520</v>
      </c>
      <c r="P87" s="228">
        <f t="shared" si="62"/>
        <v>5888</v>
      </c>
      <c r="Q87" s="228">
        <f t="shared" si="63"/>
        <v>6256</v>
      </c>
      <c r="R87" s="228">
        <f t="shared" si="64"/>
        <v>6624</v>
      </c>
      <c r="S87" s="228">
        <f t="shared" si="65"/>
        <v>6992</v>
      </c>
      <c r="T87" s="228">
        <f t="shared" si="66"/>
        <v>7360</v>
      </c>
      <c r="U87" s="228">
        <f t="shared" si="67"/>
        <v>7728</v>
      </c>
      <c r="V87" s="228">
        <f t="shared" si="68"/>
        <v>8096.0000000000009</v>
      </c>
      <c r="W87" s="228">
        <f t="shared" si="69"/>
        <v>8464</v>
      </c>
      <c r="X87" s="228">
        <f t="shared" si="70"/>
        <v>8832</v>
      </c>
      <c r="Y87" s="114">
        <f t="shared" si="71"/>
        <v>9200</v>
      </c>
      <c r="Z87" s="284">
        <f t="shared" si="72"/>
        <v>10120.000000000002</v>
      </c>
      <c r="AA87" s="284">
        <f t="shared" si="73"/>
        <v>11040</v>
      </c>
      <c r="AB87" s="284">
        <f t="shared" si="74"/>
        <v>11960</v>
      </c>
      <c r="AC87" s="284">
        <f t="shared" si="75"/>
        <v>12880</v>
      </c>
      <c r="AD87" s="284">
        <f t="shared" si="76"/>
        <v>13800</v>
      </c>
      <c r="AE87" s="268" t="s">
        <v>369</v>
      </c>
      <c r="AF87" s="262" t="s">
        <v>370</v>
      </c>
    </row>
    <row r="88" spans="1:32" ht="15.75" x14ac:dyDescent="0.25">
      <c r="A88" s="562"/>
      <c r="B88" s="130" t="s">
        <v>164</v>
      </c>
      <c r="C88" s="228">
        <f t="shared" si="1"/>
        <v>1104</v>
      </c>
      <c r="D88" s="228">
        <f t="shared" si="2"/>
        <v>1472</v>
      </c>
      <c r="E88" s="228">
        <f t="shared" si="3"/>
        <v>1840</v>
      </c>
      <c r="F88" s="228">
        <f t="shared" si="4"/>
        <v>2208</v>
      </c>
      <c r="G88" s="228">
        <f t="shared" si="5"/>
        <v>2576</v>
      </c>
      <c r="H88" s="228">
        <f t="shared" si="19"/>
        <v>2944</v>
      </c>
      <c r="I88" s="228">
        <f t="shared" si="6"/>
        <v>3312</v>
      </c>
      <c r="J88" s="380">
        <v>3680</v>
      </c>
      <c r="K88" s="228">
        <f t="shared" si="7"/>
        <v>4048.0000000000005</v>
      </c>
      <c r="L88" s="228">
        <f t="shared" si="8"/>
        <v>4416</v>
      </c>
      <c r="M88" s="228">
        <f t="shared" si="9"/>
        <v>4784</v>
      </c>
      <c r="N88" s="228">
        <f t="shared" si="10"/>
        <v>5152</v>
      </c>
      <c r="O88" s="228">
        <f t="shared" si="11"/>
        <v>5520</v>
      </c>
      <c r="P88" s="228">
        <f t="shared" si="62"/>
        <v>5888</v>
      </c>
      <c r="Q88" s="228">
        <f t="shared" si="63"/>
        <v>6256</v>
      </c>
      <c r="R88" s="228">
        <f t="shared" si="64"/>
        <v>6624</v>
      </c>
      <c r="S88" s="228">
        <f t="shared" si="65"/>
        <v>6992</v>
      </c>
      <c r="T88" s="228">
        <f t="shared" si="66"/>
        <v>7360</v>
      </c>
      <c r="U88" s="228">
        <f t="shared" si="67"/>
        <v>7728</v>
      </c>
      <c r="V88" s="228">
        <f t="shared" si="68"/>
        <v>8096.0000000000009</v>
      </c>
      <c r="W88" s="228">
        <f t="shared" si="69"/>
        <v>8464</v>
      </c>
      <c r="X88" s="228">
        <f t="shared" si="70"/>
        <v>8832</v>
      </c>
      <c r="Y88" s="114">
        <f t="shared" si="71"/>
        <v>9200</v>
      </c>
      <c r="Z88" s="284">
        <f t="shared" si="72"/>
        <v>10120.000000000002</v>
      </c>
      <c r="AA88" s="284">
        <f t="shared" si="73"/>
        <v>11040</v>
      </c>
      <c r="AB88" s="284">
        <f t="shared" si="74"/>
        <v>11960</v>
      </c>
      <c r="AC88" s="284">
        <f t="shared" si="75"/>
        <v>12880</v>
      </c>
      <c r="AD88" s="284">
        <f t="shared" si="76"/>
        <v>13800</v>
      </c>
      <c r="AE88" s="268" t="s">
        <v>352</v>
      </c>
      <c r="AF88" s="262" t="s">
        <v>353</v>
      </c>
    </row>
    <row r="89" spans="1:32" ht="15.75" x14ac:dyDescent="0.25">
      <c r="A89" s="562"/>
      <c r="B89" s="130" t="s">
        <v>185</v>
      </c>
      <c r="C89" s="228">
        <f t="shared" si="1"/>
        <v>1104</v>
      </c>
      <c r="D89" s="228">
        <f t="shared" si="2"/>
        <v>1472</v>
      </c>
      <c r="E89" s="228">
        <f t="shared" si="3"/>
        <v>1840</v>
      </c>
      <c r="F89" s="228">
        <f t="shared" si="4"/>
        <v>2208</v>
      </c>
      <c r="G89" s="228">
        <f t="shared" si="5"/>
        <v>2576</v>
      </c>
      <c r="H89" s="228">
        <f t="shared" si="19"/>
        <v>2944</v>
      </c>
      <c r="I89" s="228">
        <f t="shared" si="6"/>
        <v>3312</v>
      </c>
      <c r="J89" s="380">
        <v>3680</v>
      </c>
      <c r="K89" s="228">
        <f t="shared" si="7"/>
        <v>4048.0000000000005</v>
      </c>
      <c r="L89" s="228">
        <f t="shared" si="8"/>
        <v>4416</v>
      </c>
      <c r="M89" s="228">
        <f t="shared" si="9"/>
        <v>4784</v>
      </c>
      <c r="N89" s="228">
        <f t="shared" si="10"/>
        <v>5152</v>
      </c>
      <c r="O89" s="228">
        <f t="shared" si="11"/>
        <v>5520</v>
      </c>
      <c r="P89" s="228">
        <f t="shared" si="62"/>
        <v>5888</v>
      </c>
      <c r="Q89" s="228">
        <f t="shared" si="63"/>
        <v>6256</v>
      </c>
      <c r="R89" s="228">
        <f t="shared" si="64"/>
        <v>6624</v>
      </c>
      <c r="S89" s="228">
        <f t="shared" si="65"/>
        <v>6992</v>
      </c>
      <c r="T89" s="228">
        <f t="shared" si="66"/>
        <v>7360</v>
      </c>
      <c r="U89" s="228">
        <f t="shared" si="67"/>
        <v>7728</v>
      </c>
      <c r="V89" s="228">
        <f t="shared" si="68"/>
        <v>8096.0000000000009</v>
      </c>
      <c r="W89" s="228">
        <f t="shared" si="69"/>
        <v>8464</v>
      </c>
      <c r="X89" s="228">
        <f t="shared" si="70"/>
        <v>8832</v>
      </c>
      <c r="Y89" s="114">
        <f t="shared" si="71"/>
        <v>9200</v>
      </c>
      <c r="Z89" s="284">
        <f t="shared" si="72"/>
        <v>10120.000000000002</v>
      </c>
      <c r="AA89" s="284">
        <f t="shared" si="73"/>
        <v>11040</v>
      </c>
      <c r="AB89" s="284">
        <f t="shared" si="74"/>
        <v>11960</v>
      </c>
      <c r="AC89" s="284">
        <f t="shared" si="75"/>
        <v>12880</v>
      </c>
      <c r="AD89" s="284">
        <f t="shared" si="76"/>
        <v>13800</v>
      </c>
      <c r="AE89" s="268" t="s">
        <v>357</v>
      </c>
      <c r="AF89" s="262" t="s">
        <v>358</v>
      </c>
    </row>
    <row r="90" spans="1:32" ht="15.75" x14ac:dyDescent="0.25">
      <c r="A90" s="562"/>
      <c r="B90" s="130" t="s">
        <v>345</v>
      </c>
      <c r="C90" s="228">
        <f t="shared" si="1"/>
        <v>1104</v>
      </c>
      <c r="D90" s="228">
        <f t="shared" si="2"/>
        <v>1472</v>
      </c>
      <c r="E90" s="228">
        <f t="shared" si="3"/>
        <v>1840</v>
      </c>
      <c r="F90" s="228">
        <f t="shared" si="4"/>
        <v>2208</v>
      </c>
      <c r="G90" s="228">
        <f t="shared" si="5"/>
        <v>2576</v>
      </c>
      <c r="H90" s="228">
        <f t="shared" si="19"/>
        <v>2944</v>
      </c>
      <c r="I90" s="228">
        <f t="shared" si="6"/>
        <v>3312</v>
      </c>
      <c r="J90" s="380">
        <v>3680</v>
      </c>
      <c r="K90" s="228">
        <f t="shared" si="7"/>
        <v>4048.0000000000005</v>
      </c>
      <c r="L90" s="228">
        <f t="shared" si="8"/>
        <v>4416</v>
      </c>
      <c r="M90" s="228">
        <f t="shared" si="9"/>
        <v>4784</v>
      </c>
      <c r="N90" s="228">
        <f t="shared" si="10"/>
        <v>5152</v>
      </c>
      <c r="O90" s="228">
        <f t="shared" si="11"/>
        <v>5520</v>
      </c>
      <c r="P90" s="228">
        <f t="shared" si="62"/>
        <v>5888</v>
      </c>
      <c r="Q90" s="228">
        <f t="shared" si="63"/>
        <v>6256</v>
      </c>
      <c r="R90" s="228">
        <f t="shared" si="64"/>
        <v>6624</v>
      </c>
      <c r="S90" s="228">
        <f t="shared" si="65"/>
        <v>6992</v>
      </c>
      <c r="T90" s="228">
        <f t="shared" si="66"/>
        <v>7360</v>
      </c>
      <c r="U90" s="228">
        <f t="shared" si="67"/>
        <v>7728</v>
      </c>
      <c r="V90" s="228">
        <f t="shared" si="68"/>
        <v>8096.0000000000009</v>
      </c>
      <c r="W90" s="228">
        <f t="shared" si="69"/>
        <v>8464</v>
      </c>
      <c r="X90" s="228">
        <f t="shared" si="70"/>
        <v>8832</v>
      </c>
      <c r="Y90" s="114">
        <f t="shared" si="71"/>
        <v>9200</v>
      </c>
      <c r="Z90" s="284">
        <f t="shared" si="72"/>
        <v>10120.000000000002</v>
      </c>
      <c r="AA90" s="284">
        <f t="shared" si="73"/>
        <v>11040</v>
      </c>
      <c r="AB90" s="284">
        <f t="shared" si="74"/>
        <v>11960</v>
      </c>
      <c r="AC90" s="284">
        <f t="shared" si="75"/>
        <v>12880</v>
      </c>
      <c r="AD90" s="284">
        <f t="shared" si="76"/>
        <v>13800</v>
      </c>
      <c r="AE90" s="268" t="s">
        <v>352</v>
      </c>
      <c r="AF90" s="262" t="s">
        <v>353</v>
      </c>
    </row>
    <row r="91" spans="1:32" ht="31.5" x14ac:dyDescent="0.25">
      <c r="A91" s="562"/>
      <c r="B91" s="130" t="s">
        <v>186</v>
      </c>
      <c r="C91" s="228">
        <f t="shared" si="1"/>
        <v>1104</v>
      </c>
      <c r="D91" s="228">
        <f t="shared" si="2"/>
        <v>1472</v>
      </c>
      <c r="E91" s="228">
        <f t="shared" si="3"/>
        <v>1840</v>
      </c>
      <c r="F91" s="228">
        <f t="shared" si="4"/>
        <v>2208</v>
      </c>
      <c r="G91" s="228">
        <f t="shared" si="5"/>
        <v>2576</v>
      </c>
      <c r="H91" s="228">
        <f t="shared" si="19"/>
        <v>2944</v>
      </c>
      <c r="I91" s="228">
        <f t="shared" si="6"/>
        <v>3312</v>
      </c>
      <c r="J91" s="380">
        <v>3680</v>
      </c>
      <c r="K91" s="228">
        <f t="shared" si="7"/>
        <v>4048.0000000000005</v>
      </c>
      <c r="L91" s="228">
        <f t="shared" si="8"/>
        <v>4416</v>
      </c>
      <c r="M91" s="228">
        <f t="shared" si="9"/>
        <v>4784</v>
      </c>
      <c r="N91" s="228">
        <f t="shared" si="10"/>
        <v>5152</v>
      </c>
      <c r="O91" s="228">
        <f t="shared" si="11"/>
        <v>5520</v>
      </c>
      <c r="P91" s="228">
        <f t="shared" si="62"/>
        <v>5888</v>
      </c>
      <c r="Q91" s="228">
        <f t="shared" si="63"/>
        <v>6256</v>
      </c>
      <c r="R91" s="228">
        <f t="shared" si="64"/>
        <v>6624</v>
      </c>
      <c r="S91" s="228">
        <f t="shared" si="65"/>
        <v>6992</v>
      </c>
      <c r="T91" s="228">
        <f t="shared" si="66"/>
        <v>7360</v>
      </c>
      <c r="U91" s="228">
        <f t="shared" si="67"/>
        <v>7728</v>
      </c>
      <c r="V91" s="228">
        <f t="shared" si="68"/>
        <v>8096.0000000000009</v>
      </c>
      <c r="W91" s="228">
        <f t="shared" si="69"/>
        <v>8464</v>
      </c>
      <c r="X91" s="228">
        <f t="shared" si="70"/>
        <v>8832</v>
      </c>
      <c r="Y91" s="114">
        <f t="shared" si="71"/>
        <v>9200</v>
      </c>
      <c r="Z91" s="284">
        <f t="shared" si="72"/>
        <v>10120.000000000002</v>
      </c>
      <c r="AA91" s="284">
        <f t="shared" si="73"/>
        <v>11040</v>
      </c>
      <c r="AB91" s="284">
        <f t="shared" si="74"/>
        <v>11960</v>
      </c>
      <c r="AC91" s="284">
        <f t="shared" si="75"/>
        <v>12880</v>
      </c>
      <c r="AD91" s="284">
        <f t="shared" si="76"/>
        <v>13800</v>
      </c>
      <c r="AE91" s="268" t="s">
        <v>369</v>
      </c>
      <c r="AF91" s="264" t="s">
        <v>80</v>
      </c>
    </row>
    <row r="92" spans="1:32" ht="15.75" x14ac:dyDescent="0.25">
      <c r="A92" s="562"/>
      <c r="B92" s="130" t="s">
        <v>187</v>
      </c>
      <c r="C92" s="228">
        <f t="shared" si="1"/>
        <v>1104</v>
      </c>
      <c r="D92" s="228">
        <f t="shared" si="2"/>
        <v>1472</v>
      </c>
      <c r="E92" s="228">
        <f t="shared" si="3"/>
        <v>1840</v>
      </c>
      <c r="F92" s="228">
        <f t="shared" si="4"/>
        <v>2208</v>
      </c>
      <c r="G92" s="228">
        <f t="shared" si="5"/>
        <v>2576</v>
      </c>
      <c r="H92" s="228">
        <f t="shared" si="19"/>
        <v>2944</v>
      </c>
      <c r="I92" s="228">
        <f t="shared" si="6"/>
        <v>3312</v>
      </c>
      <c r="J92" s="380">
        <v>3680</v>
      </c>
      <c r="K92" s="228">
        <f t="shared" si="7"/>
        <v>4048.0000000000005</v>
      </c>
      <c r="L92" s="228">
        <f t="shared" si="8"/>
        <v>4416</v>
      </c>
      <c r="M92" s="228">
        <f t="shared" si="9"/>
        <v>4784</v>
      </c>
      <c r="N92" s="228">
        <f t="shared" si="10"/>
        <v>5152</v>
      </c>
      <c r="O92" s="228">
        <f t="shared" si="11"/>
        <v>5520</v>
      </c>
      <c r="P92" s="228">
        <f t="shared" si="62"/>
        <v>5888</v>
      </c>
      <c r="Q92" s="228">
        <f t="shared" si="63"/>
        <v>6256</v>
      </c>
      <c r="R92" s="228">
        <f t="shared" si="64"/>
        <v>6624</v>
      </c>
      <c r="S92" s="228">
        <f t="shared" si="65"/>
        <v>6992</v>
      </c>
      <c r="T92" s="228">
        <f t="shared" si="66"/>
        <v>7360</v>
      </c>
      <c r="U92" s="228">
        <f t="shared" si="67"/>
        <v>7728</v>
      </c>
      <c r="V92" s="228">
        <f t="shared" si="68"/>
        <v>8096.0000000000009</v>
      </c>
      <c r="W92" s="228">
        <f t="shared" si="69"/>
        <v>8464</v>
      </c>
      <c r="X92" s="228">
        <f t="shared" si="70"/>
        <v>8832</v>
      </c>
      <c r="Y92" s="114">
        <f t="shared" si="71"/>
        <v>9200</v>
      </c>
      <c r="Z92" s="284">
        <f t="shared" si="72"/>
        <v>10120.000000000002</v>
      </c>
      <c r="AA92" s="284">
        <f t="shared" si="73"/>
        <v>11040</v>
      </c>
      <c r="AB92" s="284">
        <f t="shared" si="74"/>
        <v>11960</v>
      </c>
      <c r="AC92" s="284">
        <f t="shared" si="75"/>
        <v>12880</v>
      </c>
      <c r="AD92" s="284">
        <f t="shared" si="76"/>
        <v>13800</v>
      </c>
      <c r="AE92" s="268" t="s">
        <v>359</v>
      </c>
      <c r="AF92" s="262" t="s">
        <v>360</v>
      </c>
    </row>
    <row r="93" spans="1:32" ht="15.75" x14ac:dyDescent="0.25">
      <c r="A93" s="562"/>
      <c r="B93" s="130" t="s">
        <v>317</v>
      </c>
      <c r="C93" s="228">
        <f t="shared" si="1"/>
        <v>1104</v>
      </c>
      <c r="D93" s="228">
        <f t="shared" si="2"/>
        <v>1472</v>
      </c>
      <c r="E93" s="228">
        <f t="shared" si="3"/>
        <v>1840</v>
      </c>
      <c r="F93" s="228">
        <f t="shared" si="4"/>
        <v>2208</v>
      </c>
      <c r="G93" s="228">
        <f t="shared" si="5"/>
        <v>2576</v>
      </c>
      <c r="H93" s="228">
        <f t="shared" si="19"/>
        <v>2944</v>
      </c>
      <c r="I93" s="228">
        <f t="shared" si="6"/>
        <v>3312</v>
      </c>
      <c r="J93" s="380">
        <v>3680</v>
      </c>
      <c r="K93" s="228">
        <f t="shared" si="7"/>
        <v>4048.0000000000005</v>
      </c>
      <c r="L93" s="228">
        <f t="shared" si="8"/>
        <v>4416</v>
      </c>
      <c r="M93" s="228">
        <f t="shared" si="9"/>
        <v>4784</v>
      </c>
      <c r="N93" s="228">
        <f t="shared" si="10"/>
        <v>5152</v>
      </c>
      <c r="O93" s="228">
        <f t="shared" si="11"/>
        <v>5520</v>
      </c>
      <c r="P93" s="228">
        <f t="shared" si="62"/>
        <v>5888</v>
      </c>
      <c r="Q93" s="228">
        <f t="shared" si="63"/>
        <v>6256</v>
      </c>
      <c r="R93" s="228">
        <f t="shared" si="64"/>
        <v>6624</v>
      </c>
      <c r="S93" s="228">
        <f t="shared" si="65"/>
        <v>6992</v>
      </c>
      <c r="T93" s="228">
        <f t="shared" si="66"/>
        <v>7360</v>
      </c>
      <c r="U93" s="228">
        <f t="shared" si="67"/>
        <v>7728</v>
      </c>
      <c r="V93" s="228">
        <f t="shared" si="68"/>
        <v>8096.0000000000009</v>
      </c>
      <c r="W93" s="228">
        <f t="shared" si="69"/>
        <v>8464</v>
      </c>
      <c r="X93" s="228">
        <f t="shared" si="70"/>
        <v>8832</v>
      </c>
      <c r="Y93" s="114">
        <f t="shared" si="71"/>
        <v>9200</v>
      </c>
      <c r="Z93" s="284">
        <f t="shared" si="72"/>
        <v>10120.000000000002</v>
      </c>
      <c r="AA93" s="284">
        <f t="shared" si="73"/>
        <v>11040</v>
      </c>
      <c r="AB93" s="284">
        <f t="shared" si="74"/>
        <v>11960</v>
      </c>
      <c r="AC93" s="284">
        <f t="shared" si="75"/>
        <v>12880</v>
      </c>
      <c r="AD93" s="284">
        <f t="shared" si="76"/>
        <v>13800</v>
      </c>
      <c r="AE93" s="268" t="s">
        <v>361</v>
      </c>
      <c r="AF93" s="262" t="s">
        <v>362</v>
      </c>
    </row>
    <row r="94" spans="1:32" ht="31.5" x14ac:dyDescent="0.25">
      <c r="A94" s="562"/>
      <c r="B94" s="130" t="s">
        <v>346</v>
      </c>
      <c r="C94" s="228">
        <f t="shared" si="1"/>
        <v>892.8</v>
      </c>
      <c r="D94" s="228">
        <f t="shared" si="2"/>
        <v>1190.4000000000001</v>
      </c>
      <c r="E94" s="228">
        <f t="shared" si="3"/>
        <v>1488</v>
      </c>
      <c r="F94" s="228">
        <f t="shared" si="4"/>
        <v>1785.6</v>
      </c>
      <c r="G94" s="228">
        <f t="shared" si="5"/>
        <v>2083.1999999999998</v>
      </c>
      <c r="H94" s="228">
        <f t="shared" si="19"/>
        <v>2380.8000000000002</v>
      </c>
      <c r="I94" s="228">
        <f t="shared" si="6"/>
        <v>2678.4</v>
      </c>
      <c r="J94" s="228">
        <v>2976</v>
      </c>
      <c r="K94" s="228">
        <f t="shared" si="7"/>
        <v>3273.6000000000004</v>
      </c>
      <c r="L94" s="228">
        <f t="shared" si="8"/>
        <v>3571.2</v>
      </c>
      <c r="M94" s="228">
        <f t="shared" si="9"/>
        <v>3868.8</v>
      </c>
      <c r="N94" s="228">
        <f t="shared" si="10"/>
        <v>4166.3999999999996</v>
      </c>
      <c r="O94" s="228">
        <f t="shared" si="11"/>
        <v>4464</v>
      </c>
      <c r="P94" s="228">
        <f t="shared" si="62"/>
        <v>4761.6000000000004</v>
      </c>
      <c r="Q94" s="228">
        <f t="shared" si="63"/>
        <v>5059.2</v>
      </c>
      <c r="R94" s="228">
        <f t="shared" si="64"/>
        <v>5356.8</v>
      </c>
      <c r="S94" s="228">
        <f t="shared" si="65"/>
        <v>5654.4</v>
      </c>
      <c r="T94" s="228">
        <f t="shared" si="66"/>
        <v>5952</v>
      </c>
      <c r="U94" s="228">
        <f t="shared" si="67"/>
        <v>6249.6</v>
      </c>
      <c r="V94" s="228">
        <f t="shared" si="68"/>
        <v>6547.2000000000007</v>
      </c>
      <c r="W94" s="228">
        <f t="shared" si="69"/>
        <v>6844.7999999999993</v>
      </c>
      <c r="X94" s="228">
        <f t="shared" si="70"/>
        <v>7142.4</v>
      </c>
      <c r="Y94" s="114">
        <f t="shared" si="71"/>
        <v>7440</v>
      </c>
      <c r="Z94" s="284">
        <f t="shared" si="72"/>
        <v>8184.0000000000009</v>
      </c>
      <c r="AA94" s="284">
        <f t="shared" si="73"/>
        <v>8928</v>
      </c>
      <c r="AB94" s="284">
        <f t="shared" si="74"/>
        <v>9672</v>
      </c>
      <c r="AC94" s="284">
        <f t="shared" si="75"/>
        <v>10416</v>
      </c>
      <c r="AD94" s="284">
        <f t="shared" si="76"/>
        <v>11160</v>
      </c>
      <c r="AE94" s="268" t="s">
        <v>298</v>
      </c>
      <c r="AF94" s="262" t="s">
        <v>358</v>
      </c>
    </row>
    <row r="95" spans="1:32" ht="31.5" x14ac:dyDescent="0.25">
      <c r="A95" s="562"/>
      <c r="B95" s="130" t="s">
        <v>188</v>
      </c>
      <c r="C95" s="228">
        <f t="shared" si="1"/>
        <v>892.8</v>
      </c>
      <c r="D95" s="228">
        <f t="shared" si="2"/>
        <v>1190.4000000000001</v>
      </c>
      <c r="E95" s="228">
        <f t="shared" si="3"/>
        <v>1488</v>
      </c>
      <c r="F95" s="228">
        <f t="shared" si="4"/>
        <v>1785.6</v>
      </c>
      <c r="G95" s="228">
        <f t="shared" si="5"/>
        <v>2083.1999999999998</v>
      </c>
      <c r="H95" s="228">
        <f t="shared" si="19"/>
        <v>2380.8000000000002</v>
      </c>
      <c r="I95" s="228">
        <f t="shared" si="6"/>
        <v>2678.4</v>
      </c>
      <c r="J95" s="228">
        <v>2976</v>
      </c>
      <c r="K95" s="228">
        <f t="shared" si="7"/>
        <v>3273.6000000000004</v>
      </c>
      <c r="L95" s="228">
        <f t="shared" si="8"/>
        <v>3571.2</v>
      </c>
      <c r="M95" s="228">
        <f t="shared" si="9"/>
        <v>3868.8</v>
      </c>
      <c r="N95" s="228">
        <f t="shared" si="10"/>
        <v>4166.3999999999996</v>
      </c>
      <c r="O95" s="228">
        <f t="shared" si="11"/>
        <v>4464</v>
      </c>
      <c r="P95" s="228">
        <f t="shared" si="62"/>
        <v>4761.6000000000004</v>
      </c>
      <c r="Q95" s="228">
        <f t="shared" si="63"/>
        <v>5059.2</v>
      </c>
      <c r="R95" s="228">
        <f t="shared" si="64"/>
        <v>5356.8</v>
      </c>
      <c r="S95" s="228">
        <f t="shared" si="65"/>
        <v>5654.4</v>
      </c>
      <c r="T95" s="228">
        <f t="shared" si="66"/>
        <v>5952</v>
      </c>
      <c r="U95" s="228">
        <f t="shared" si="67"/>
        <v>6249.6</v>
      </c>
      <c r="V95" s="228">
        <f t="shared" si="68"/>
        <v>6547.2000000000007</v>
      </c>
      <c r="W95" s="228">
        <f t="shared" si="69"/>
        <v>6844.7999999999993</v>
      </c>
      <c r="X95" s="228">
        <f t="shared" si="70"/>
        <v>7142.4</v>
      </c>
      <c r="Y95" s="114">
        <f t="shared" si="71"/>
        <v>7440</v>
      </c>
      <c r="Z95" s="284">
        <f t="shared" si="72"/>
        <v>8184.0000000000009</v>
      </c>
      <c r="AA95" s="284">
        <f t="shared" si="73"/>
        <v>8928</v>
      </c>
      <c r="AB95" s="284">
        <f t="shared" si="74"/>
        <v>9672</v>
      </c>
      <c r="AC95" s="284">
        <f t="shared" si="75"/>
        <v>10416</v>
      </c>
      <c r="AD95" s="284">
        <f t="shared" si="76"/>
        <v>11160</v>
      </c>
      <c r="AE95" s="268" t="s">
        <v>298</v>
      </c>
      <c r="AF95" s="262" t="s">
        <v>367</v>
      </c>
    </row>
    <row r="96" spans="1:32" ht="15.75" x14ac:dyDescent="0.25">
      <c r="A96" s="562"/>
      <c r="B96" s="130" t="s">
        <v>168</v>
      </c>
      <c r="C96" s="228">
        <f t="shared" si="1"/>
        <v>1104</v>
      </c>
      <c r="D96" s="228">
        <f t="shared" si="2"/>
        <v>1472</v>
      </c>
      <c r="E96" s="228">
        <f t="shared" si="3"/>
        <v>1840</v>
      </c>
      <c r="F96" s="228">
        <f t="shared" si="4"/>
        <v>2208</v>
      </c>
      <c r="G96" s="228">
        <f t="shared" si="5"/>
        <v>2576</v>
      </c>
      <c r="H96" s="228">
        <f t="shared" si="19"/>
        <v>2944</v>
      </c>
      <c r="I96" s="228">
        <f t="shared" si="6"/>
        <v>3312</v>
      </c>
      <c r="J96" s="228">
        <v>3680</v>
      </c>
      <c r="K96" s="228">
        <f t="shared" si="7"/>
        <v>4048.0000000000005</v>
      </c>
      <c r="L96" s="228">
        <f t="shared" si="8"/>
        <v>4416</v>
      </c>
      <c r="M96" s="228">
        <f t="shared" si="9"/>
        <v>4784</v>
      </c>
      <c r="N96" s="228">
        <f t="shared" si="10"/>
        <v>5152</v>
      </c>
      <c r="O96" s="228">
        <f t="shared" si="11"/>
        <v>5520</v>
      </c>
      <c r="P96" s="228">
        <f t="shared" si="62"/>
        <v>5888</v>
      </c>
      <c r="Q96" s="228">
        <f t="shared" si="63"/>
        <v>6256</v>
      </c>
      <c r="R96" s="228">
        <f t="shared" si="64"/>
        <v>6624</v>
      </c>
      <c r="S96" s="228">
        <f t="shared" si="65"/>
        <v>6992</v>
      </c>
      <c r="T96" s="228">
        <f t="shared" si="66"/>
        <v>7360</v>
      </c>
      <c r="U96" s="228">
        <f t="shared" si="67"/>
        <v>7728</v>
      </c>
      <c r="V96" s="228">
        <f t="shared" si="68"/>
        <v>8096.0000000000009</v>
      </c>
      <c r="W96" s="228">
        <f t="shared" si="69"/>
        <v>8464</v>
      </c>
      <c r="X96" s="228">
        <f t="shared" si="70"/>
        <v>8832</v>
      </c>
      <c r="Y96" s="114">
        <f t="shared" si="71"/>
        <v>9200</v>
      </c>
      <c r="Z96" s="284">
        <f t="shared" si="72"/>
        <v>10120.000000000002</v>
      </c>
      <c r="AA96" s="284">
        <f t="shared" si="73"/>
        <v>11040</v>
      </c>
      <c r="AB96" s="284">
        <f t="shared" si="74"/>
        <v>11960</v>
      </c>
      <c r="AC96" s="284">
        <f t="shared" si="75"/>
        <v>12880</v>
      </c>
      <c r="AD96" s="284">
        <f t="shared" si="76"/>
        <v>13800</v>
      </c>
      <c r="AE96" s="268" t="s">
        <v>371</v>
      </c>
      <c r="AF96" s="262" t="s">
        <v>372</v>
      </c>
    </row>
    <row r="97" spans="1:32" ht="15.75" x14ac:dyDescent="0.25">
      <c r="A97" s="562"/>
      <c r="B97" s="130" t="s">
        <v>189</v>
      </c>
      <c r="C97" s="228">
        <f t="shared" si="1"/>
        <v>1104</v>
      </c>
      <c r="D97" s="228">
        <f t="shared" si="2"/>
        <v>1472</v>
      </c>
      <c r="E97" s="228">
        <f t="shared" si="3"/>
        <v>1840</v>
      </c>
      <c r="F97" s="228">
        <f t="shared" si="4"/>
        <v>2208</v>
      </c>
      <c r="G97" s="228">
        <f t="shared" si="5"/>
        <v>2576</v>
      </c>
      <c r="H97" s="228">
        <f t="shared" si="19"/>
        <v>2944</v>
      </c>
      <c r="I97" s="228">
        <f t="shared" si="6"/>
        <v>3312</v>
      </c>
      <c r="J97" s="228">
        <v>3680</v>
      </c>
      <c r="K97" s="228">
        <f t="shared" si="7"/>
        <v>4048.0000000000005</v>
      </c>
      <c r="L97" s="228">
        <f t="shared" si="8"/>
        <v>4416</v>
      </c>
      <c r="M97" s="228">
        <f t="shared" si="9"/>
        <v>4784</v>
      </c>
      <c r="N97" s="228">
        <f t="shared" si="10"/>
        <v>5152</v>
      </c>
      <c r="O97" s="228">
        <f t="shared" si="11"/>
        <v>5520</v>
      </c>
      <c r="P97" s="228">
        <f t="shared" si="62"/>
        <v>5888</v>
      </c>
      <c r="Q97" s="228">
        <f t="shared" si="63"/>
        <v>6256</v>
      </c>
      <c r="R97" s="228">
        <f t="shared" si="64"/>
        <v>6624</v>
      </c>
      <c r="S97" s="228">
        <f t="shared" si="65"/>
        <v>6992</v>
      </c>
      <c r="T97" s="228">
        <f t="shared" si="66"/>
        <v>7360</v>
      </c>
      <c r="U97" s="228">
        <f t="shared" si="67"/>
        <v>7728</v>
      </c>
      <c r="V97" s="228">
        <f t="shared" si="68"/>
        <v>8096.0000000000009</v>
      </c>
      <c r="W97" s="228">
        <f t="shared" si="69"/>
        <v>8464</v>
      </c>
      <c r="X97" s="228">
        <f t="shared" si="70"/>
        <v>8832</v>
      </c>
      <c r="Y97" s="114">
        <f t="shared" si="71"/>
        <v>9200</v>
      </c>
      <c r="Z97" s="284">
        <f t="shared" si="72"/>
        <v>10120.000000000002</v>
      </c>
      <c r="AA97" s="284">
        <f t="shared" si="73"/>
        <v>11040</v>
      </c>
      <c r="AB97" s="284">
        <f t="shared" si="74"/>
        <v>11960</v>
      </c>
      <c r="AC97" s="284">
        <f t="shared" si="75"/>
        <v>12880</v>
      </c>
      <c r="AD97" s="284">
        <f t="shared" si="76"/>
        <v>13800</v>
      </c>
      <c r="AE97" s="268" t="s">
        <v>352</v>
      </c>
      <c r="AF97" s="262" t="s">
        <v>353</v>
      </c>
    </row>
    <row r="98" spans="1:32" ht="30.75" x14ac:dyDescent="0.25">
      <c r="A98" s="562"/>
      <c r="B98" s="130" t="s">
        <v>347</v>
      </c>
      <c r="C98" s="228">
        <f t="shared" si="1"/>
        <v>892.8</v>
      </c>
      <c r="D98" s="228">
        <f t="shared" si="2"/>
        <v>1190.4000000000001</v>
      </c>
      <c r="E98" s="228">
        <f t="shared" si="3"/>
        <v>1488</v>
      </c>
      <c r="F98" s="228">
        <f t="shared" si="4"/>
        <v>1785.6</v>
      </c>
      <c r="G98" s="228">
        <f t="shared" si="5"/>
        <v>2083.1999999999998</v>
      </c>
      <c r="H98" s="228">
        <f t="shared" si="19"/>
        <v>2380.8000000000002</v>
      </c>
      <c r="I98" s="228">
        <f t="shared" si="6"/>
        <v>2678.4</v>
      </c>
      <c r="J98" s="228">
        <v>2976</v>
      </c>
      <c r="K98" s="228">
        <f t="shared" si="7"/>
        <v>3273.6000000000004</v>
      </c>
      <c r="L98" s="228">
        <f t="shared" si="8"/>
        <v>3571.2</v>
      </c>
      <c r="M98" s="228">
        <f t="shared" si="9"/>
        <v>3868.8</v>
      </c>
      <c r="N98" s="228">
        <f t="shared" si="10"/>
        <v>4166.3999999999996</v>
      </c>
      <c r="O98" s="228">
        <f t="shared" si="11"/>
        <v>4464</v>
      </c>
      <c r="P98" s="228">
        <f>J98*1.6</f>
        <v>4761.6000000000004</v>
      </c>
      <c r="Q98" s="228">
        <f>J98*1.7</f>
        <v>5059.2</v>
      </c>
      <c r="R98" s="228">
        <f>J98*1.8</f>
        <v>5356.8</v>
      </c>
      <c r="S98" s="228">
        <f t="shared" si="65"/>
        <v>5654.4</v>
      </c>
      <c r="T98" s="228">
        <f t="shared" si="66"/>
        <v>5952</v>
      </c>
      <c r="U98" s="228">
        <f t="shared" si="67"/>
        <v>6249.6</v>
      </c>
      <c r="V98" s="228">
        <f t="shared" si="68"/>
        <v>6547.2000000000007</v>
      </c>
      <c r="W98" s="228">
        <f t="shared" si="69"/>
        <v>6844.7999999999993</v>
      </c>
      <c r="X98" s="228">
        <f t="shared" si="70"/>
        <v>7142.4</v>
      </c>
      <c r="Y98" s="114">
        <f t="shared" si="71"/>
        <v>7440</v>
      </c>
      <c r="Z98" s="284">
        <f t="shared" si="72"/>
        <v>8184.0000000000009</v>
      </c>
      <c r="AA98" s="284">
        <f t="shared" si="73"/>
        <v>8928</v>
      </c>
      <c r="AB98" s="284">
        <f t="shared" si="74"/>
        <v>9672</v>
      </c>
      <c r="AC98" s="284">
        <f t="shared" si="75"/>
        <v>10416</v>
      </c>
      <c r="AD98" s="284">
        <f t="shared" si="76"/>
        <v>11160</v>
      </c>
      <c r="AE98" s="268" t="s">
        <v>298</v>
      </c>
      <c r="AF98" s="262" t="s">
        <v>373</v>
      </c>
    </row>
    <row r="99" spans="1:32" ht="16.5" thickBot="1" x14ac:dyDescent="0.3">
      <c r="A99" s="636"/>
      <c r="B99" s="137" t="s">
        <v>348</v>
      </c>
      <c r="C99" s="133">
        <f t="shared" si="1"/>
        <v>1104</v>
      </c>
      <c r="D99" s="133">
        <f t="shared" si="2"/>
        <v>1472</v>
      </c>
      <c r="E99" s="133">
        <f t="shared" si="3"/>
        <v>1840</v>
      </c>
      <c r="F99" s="133">
        <f t="shared" si="4"/>
        <v>2208</v>
      </c>
      <c r="G99" s="133">
        <f t="shared" si="5"/>
        <v>2576</v>
      </c>
      <c r="H99" s="133">
        <f t="shared" si="19"/>
        <v>2944</v>
      </c>
      <c r="I99" s="133">
        <f t="shared" si="6"/>
        <v>3312</v>
      </c>
      <c r="J99" s="133">
        <v>3680</v>
      </c>
      <c r="K99" s="133">
        <f t="shared" si="7"/>
        <v>4048.0000000000005</v>
      </c>
      <c r="L99" s="133">
        <f t="shared" si="8"/>
        <v>4416</v>
      </c>
      <c r="M99" s="133">
        <f t="shared" si="9"/>
        <v>4784</v>
      </c>
      <c r="N99" s="133">
        <f t="shared" si="10"/>
        <v>5152</v>
      </c>
      <c r="O99" s="133">
        <f t="shared" si="11"/>
        <v>5520</v>
      </c>
      <c r="P99" s="133">
        <f t="shared" ref="P99:P105" si="77">J99*1.6</f>
        <v>5888</v>
      </c>
      <c r="Q99" s="133">
        <f t="shared" ref="Q99:Q105" si="78">J99*1.7</f>
        <v>6256</v>
      </c>
      <c r="R99" s="133">
        <f t="shared" ref="R99:R105" si="79">J99*1.8</f>
        <v>6624</v>
      </c>
      <c r="S99" s="133">
        <f t="shared" si="65"/>
        <v>6992</v>
      </c>
      <c r="T99" s="133">
        <f t="shared" si="66"/>
        <v>7360</v>
      </c>
      <c r="U99" s="133">
        <f t="shared" si="67"/>
        <v>7728</v>
      </c>
      <c r="V99" s="133">
        <f t="shared" si="68"/>
        <v>8096.0000000000009</v>
      </c>
      <c r="W99" s="133">
        <f t="shared" si="69"/>
        <v>8464</v>
      </c>
      <c r="X99" s="133">
        <f t="shared" si="70"/>
        <v>8832</v>
      </c>
      <c r="Y99" s="134">
        <f t="shared" si="71"/>
        <v>9200</v>
      </c>
      <c r="Z99" s="134">
        <f t="shared" si="72"/>
        <v>10120.000000000002</v>
      </c>
      <c r="AA99" s="134">
        <f t="shared" si="73"/>
        <v>11040</v>
      </c>
      <c r="AB99" s="134">
        <f t="shared" si="74"/>
        <v>11960</v>
      </c>
      <c r="AC99" s="134">
        <f t="shared" si="75"/>
        <v>12880</v>
      </c>
      <c r="AD99" s="134">
        <f t="shared" si="76"/>
        <v>13800</v>
      </c>
      <c r="AE99" s="269" t="s">
        <v>357</v>
      </c>
      <c r="AF99" s="263" t="s">
        <v>358</v>
      </c>
    </row>
    <row r="100" spans="1:32" ht="16.5" thickBot="1" x14ac:dyDescent="0.3">
      <c r="A100" s="554">
        <v>6</v>
      </c>
      <c r="B100" s="159" t="s">
        <v>322</v>
      </c>
      <c r="C100" s="126">
        <f t="shared" si="1"/>
        <v>1431</v>
      </c>
      <c r="D100" s="126">
        <f t="shared" si="2"/>
        <v>1908</v>
      </c>
      <c r="E100" s="126">
        <f t="shared" si="3"/>
        <v>2385</v>
      </c>
      <c r="F100" s="126">
        <f t="shared" si="4"/>
        <v>2862</v>
      </c>
      <c r="G100" s="126">
        <f t="shared" si="5"/>
        <v>3339</v>
      </c>
      <c r="H100" s="126">
        <f t="shared" si="19"/>
        <v>3816</v>
      </c>
      <c r="I100" s="126">
        <f t="shared" si="6"/>
        <v>4293</v>
      </c>
      <c r="J100" s="126">
        <v>4770</v>
      </c>
      <c r="K100" s="126">
        <f t="shared" si="7"/>
        <v>5247</v>
      </c>
      <c r="L100" s="126">
        <f t="shared" si="8"/>
        <v>5724</v>
      </c>
      <c r="M100" s="126">
        <f t="shared" si="9"/>
        <v>6201</v>
      </c>
      <c r="N100" s="126">
        <f t="shared" si="10"/>
        <v>6678</v>
      </c>
      <c r="O100" s="126">
        <f t="shared" si="11"/>
        <v>7155</v>
      </c>
      <c r="P100" s="126">
        <f t="shared" si="77"/>
        <v>7632</v>
      </c>
      <c r="Q100" s="126">
        <f t="shared" si="78"/>
        <v>8109</v>
      </c>
      <c r="R100" s="126">
        <f t="shared" si="79"/>
        <v>8586</v>
      </c>
      <c r="S100" s="126">
        <f t="shared" si="65"/>
        <v>9063</v>
      </c>
      <c r="T100" s="126">
        <f t="shared" si="66"/>
        <v>9540</v>
      </c>
      <c r="U100" s="126">
        <f t="shared" si="67"/>
        <v>10017</v>
      </c>
      <c r="V100" s="126">
        <f t="shared" si="68"/>
        <v>10494</v>
      </c>
      <c r="W100" s="126">
        <f t="shared" si="69"/>
        <v>10971</v>
      </c>
      <c r="X100" s="126">
        <f t="shared" si="70"/>
        <v>11448</v>
      </c>
      <c r="Y100" s="127">
        <f t="shared" si="71"/>
        <v>11925</v>
      </c>
      <c r="Z100" s="127">
        <f t="shared" si="72"/>
        <v>13117.5</v>
      </c>
      <c r="AA100" s="127">
        <f t="shared" si="73"/>
        <v>14310</v>
      </c>
      <c r="AB100" s="127">
        <f t="shared" si="74"/>
        <v>15502.5</v>
      </c>
      <c r="AC100" s="127">
        <f t="shared" si="75"/>
        <v>16695</v>
      </c>
      <c r="AD100" s="127">
        <f t="shared" si="76"/>
        <v>17887.5</v>
      </c>
      <c r="AE100" s="267" t="s">
        <v>366</v>
      </c>
      <c r="AF100" s="261" t="s">
        <v>367</v>
      </c>
    </row>
    <row r="101" spans="1:32" ht="16.5" thickBot="1" x14ac:dyDescent="0.3">
      <c r="A101" s="555"/>
      <c r="B101" s="130" t="s">
        <v>190</v>
      </c>
      <c r="C101" s="228">
        <f t="shared" si="1"/>
        <v>1431</v>
      </c>
      <c r="D101" s="228">
        <f t="shared" si="2"/>
        <v>1908</v>
      </c>
      <c r="E101" s="228">
        <f t="shared" si="3"/>
        <v>2385</v>
      </c>
      <c r="F101" s="228">
        <f t="shared" si="4"/>
        <v>2862</v>
      </c>
      <c r="G101" s="228">
        <f t="shared" si="5"/>
        <v>3339</v>
      </c>
      <c r="H101" s="228">
        <f t="shared" si="19"/>
        <v>3816</v>
      </c>
      <c r="I101" s="228">
        <f t="shared" si="6"/>
        <v>4293</v>
      </c>
      <c r="J101" s="126">
        <v>4770</v>
      </c>
      <c r="K101" s="228">
        <f t="shared" si="7"/>
        <v>5247</v>
      </c>
      <c r="L101" s="228">
        <f t="shared" si="8"/>
        <v>5724</v>
      </c>
      <c r="M101" s="228">
        <f t="shared" si="9"/>
        <v>6201</v>
      </c>
      <c r="N101" s="228">
        <f t="shared" si="10"/>
        <v>6678</v>
      </c>
      <c r="O101" s="228">
        <f t="shared" si="11"/>
        <v>7155</v>
      </c>
      <c r="P101" s="228">
        <f t="shared" si="77"/>
        <v>7632</v>
      </c>
      <c r="Q101" s="228">
        <f t="shared" si="78"/>
        <v>8109</v>
      </c>
      <c r="R101" s="228">
        <f t="shared" si="79"/>
        <v>8586</v>
      </c>
      <c r="S101" s="228">
        <f t="shared" si="65"/>
        <v>9063</v>
      </c>
      <c r="T101" s="228">
        <f t="shared" si="66"/>
        <v>9540</v>
      </c>
      <c r="U101" s="228">
        <f t="shared" si="67"/>
        <v>10017</v>
      </c>
      <c r="V101" s="228">
        <f t="shared" si="68"/>
        <v>10494</v>
      </c>
      <c r="W101" s="228">
        <f t="shared" si="69"/>
        <v>10971</v>
      </c>
      <c r="X101" s="228">
        <f t="shared" si="70"/>
        <v>11448</v>
      </c>
      <c r="Y101" s="114">
        <f t="shared" si="71"/>
        <v>11925</v>
      </c>
      <c r="Z101" s="284">
        <f t="shared" si="72"/>
        <v>13117.5</v>
      </c>
      <c r="AA101" s="284">
        <f t="shared" si="73"/>
        <v>14310</v>
      </c>
      <c r="AB101" s="284">
        <f t="shared" si="74"/>
        <v>15502.5</v>
      </c>
      <c r="AC101" s="284">
        <f t="shared" si="75"/>
        <v>16695</v>
      </c>
      <c r="AD101" s="284">
        <f t="shared" si="76"/>
        <v>17887.5</v>
      </c>
      <c r="AE101" s="268" t="s">
        <v>363</v>
      </c>
      <c r="AF101" s="262" t="s">
        <v>364</v>
      </c>
    </row>
    <row r="102" spans="1:32" ht="16.5" thickBot="1" x14ac:dyDescent="0.3">
      <c r="A102" s="555"/>
      <c r="B102" s="130" t="s">
        <v>170</v>
      </c>
      <c r="C102" s="228">
        <f t="shared" si="1"/>
        <v>1431</v>
      </c>
      <c r="D102" s="228">
        <f t="shared" si="2"/>
        <v>1908</v>
      </c>
      <c r="E102" s="228">
        <f t="shared" si="3"/>
        <v>2385</v>
      </c>
      <c r="F102" s="228">
        <f t="shared" si="4"/>
        <v>2862</v>
      </c>
      <c r="G102" s="228">
        <f t="shared" si="5"/>
        <v>3339</v>
      </c>
      <c r="H102" s="228">
        <f t="shared" si="19"/>
        <v>3816</v>
      </c>
      <c r="I102" s="228">
        <f t="shared" si="6"/>
        <v>4293</v>
      </c>
      <c r="J102" s="126">
        <v>4770</v>
      </c>
      <c r="K102" s="228">
        <f t="shared" si="7"/>
        <v>5247</v>
      </c>
      <c r="L102" s="228">
        <f t="shared" si="8"/>
        <v>5724</v>
      </c>
      <c r="M102" s="228">
        <f t="shared" si="9"/>
        <v>6201</v>
      </c>
      <c r="N102" s="228">
        <f t="shared" si="10"/>
        <v>6678</v>
      </c>
      <c r="O102" s="228">
        <f t="shared" si="11"/>
        <v>7155</v>
      </c>
      <c r="P102" s="228">
        <f t="shared" si="77"/>
        <v>7632</v>
      </c>
      <c r="Q102" s="228">
        <f t="shared" si="78"/>
        <v>8109</v>
      </c>
      <c r="R102" s="228">
        <f t="shared" si="79"/>
        <v>8586</v>
      </c>
      <c r="S102" s="228">
        <f t="shared" si="65"/>
        <v>9063</v>
      </c>
      <c r="T102" s="228">
        <f t="shared" si="66"/>
        <v>9540</v>
      </c>
      <c r="U102" s="228">
        <f t="shared" si="67"/>
        <v>10017</v>
      </c>
      <c r="V102" s="228">
        <f t="shared" si="68"/>
        <v>10494</v>
      </c>
      <c r="W102" s="228">
        <f t="shared" si="69"/>
        <v>10971</v>
      </c>
      <c r="X102" s="228">
        <f t="shared" si="70"/>
        <v>11448</v>
      </c>
      <c r="Y102" s="114">
        <f t="shared" si="71"/>
        <v>11925</v>
      </c>
      <c r="Z102" s="284">
        <f t="shared" si="72"/>
        <v>13117.5</v>
      </c>
      <c r="AA102" s="284">
        <f t="shared" si="73"/>
        <v>14310</v>
      </c>
      <c r="AB102" s="284">
        <f t="shared" si="74"/>
        <v>15502.5</v>
      </c>
      <c r="AC102" s="284">
        <f t="shared" si="75"/>
        <v>16695</v>
      </c>
      <c r="AD102" s="284">
        <f t="shared" si="76"/>
        <v>17887.5</v>
      </c>
      <c r="AE102" s="268" t="s">
        <v>363</v>
      </c>
      <c r="AF102" s="262" t="s">
        <v>364</v>
      </c>
    </row>
    <row r="103" spans="1:32" ht="16.5" thickBot="1" x14ac:dyDescent="0.3">
      <c r="A103" s="555"/>
      <c r="B103" s="130" t="s">
        <v>323</v>
      </c>
      <c r="C103" s="228">
        <f t="shared" si="1"/>
        <v>1431</v>
      </c>
      <c r="D103" s="228">
        <f t="shared" si="2"/>
        <v>1908</v>
      </c>
      <c r="E103" s="228">
        <f t="shared" si="3"/>
        <v>2385</v>
      </c>
      <c r="F103" s="228">
        <f t="shared" si="4"/>
        <v>2862</v>
      </c>
      <c r="G103" s="228">
        <f t="shared" si="5"/>
        <v>3339</v>
      </c>
      <c r="H103" s="228">
        <f t="shared" si="19"/>
        <v>3816</v>
      </c>
      <c r="I103" s="228">
        <f t="shared" si="6"/>
        <v>4293</v>
      </c>
      <c r="J103" s="126">
        <v>4770</v>
      </c>
      <c r="K103" s="228">
        <f t="shared" si="7"/>
        <v>5247</v>
      </c>
      <c r="L103" s="228">
        <f t="shared" si="8"/>
        <v>5724</v>
      </c>
      <c r="M103" s="228">
        <f t="shared" si="9"/>
        <v>6201</v>
      </c>
      <c r="N103" s="228">
        <f t="shared" si="10"/>
        <v>6678</v>
      </c>
      <c r="O103" s="228">
        <f t="shared" si="11"/>
        <v>7155</v>
      </c>
      <c r="P103" s="228">
        <f t="shared" si="77"/>
        <v>7632</v>
      </c>
      <c r="Q103" s="228">
        <f t="shared" si="78"/>
        <v>8109</v>
      </c>
      <c r="R103" s="228">
        <f t="shared" si="79"/>
        <v>8586</v>
      </c>
      <c r="S103" s="228">
        <f t="shared" si="65"/>
        <v>9063</v>
      </c>
      <c r="T103" s="228">
        <f t="shared" si="66"/>
        <v>9540</v>
      </c>
      <c r="U103" s="228">
        <f t="shared" si="67"/>
        <v>10017</v>
      </c>
      <c r="V103" s="228">
        <f t="shared" si="68"/>
        <v>10494</v>
      </c>
      <c r="W103" s="228">
        <f t="shared" si="69"/>
        <v>10971</v>
      </c>
      <c r="X103" s="228">
        <f t="shared" si="70"/>
        <v>11448</v>
      </c>
      <c r="Y103" s="114">
        <f t="shared" si="71"/>
        <v>11925</v>
      </c>
      <c r="Z103" s="284">
        <f t="shared" si="72"/>
        <v>13117.5</v>
      </c>
      <c r="AA103" s="284">
        <f t="shared" si="73"/>
        <v>14310</v>
      </c>
      <c r="AB103" s="284">
        <f t="shared" si="74"/>
        <v>15502.5</v>
      </c>
      <c r="AC103" s="284">
        <f t="shared" si="75"/>
        <v>16695</v>
      </c>
      <c r="AD103" s="284">
        <f t="shared" si="76"/>
        <v>17887.5</v>
      </c>
      <c r="AE103" s="268" t="s">
        <v>352</v>
      </c>
      <c r="AF103" s="262" t="s">
        <v>353</v>
      </c>
    </row>
    <row r="104" spans="1:32" ht="16.5" thickBot="1" x14ac:dyDescent="0.3">
      <c r="A104" s="555"/>
      <c r="B104" s="163" t="s">
        <v>349</v>
      </c>
      <c r="C104" s="228">
        <f t="shared" si="1"/>
        <v>1431</v>
      </c>
      <c r="D104" s="228">
        <f t="shared" si="2"/>
        <v>1908</v>
      </c>
      <c r="E104" s="228">
        <f t="shared" si="3"/>
        <v>2385</v>
      </c>
      <c r="F104" s="228">
        <f t="shared" si="4"/>
        <v>2862</v>
      </c>
      <c r="G104" s="228">
        <f t="shared" si="5"/>
        <v>3339</v>
      </c>
      <c r="H104" s="228">
        <f t="shared" ref="H104:H113" si="80">J104*0.8</f>
        <v>3816</v>
      </c>
      <c r="I104" s="228">
        <f t="shared" si="6"/>
        <v>4293</v>
      </c>
      <c r="J104" s="126">
        <v>4770</v>
      </c>
      <c r="K104" s="228">
        <f t="shared" si="7"/>
        <v>5247</v>
      </c>
      <c r="L104" s="228">
        <f t="shared" si="8"/>
        <v>5724</v>
      </c>
      <c r="M104" s="228">
        <f t="shared" si="9"/>
        <v>6201</v>
      </c>
      <c r="N104" s="228">
        <f t="shared" si="10"/>
        <v>6678</v>
      </c>
      <c r="O104" s="228">
        <f t="shared" si="11"/>
        <v>7155</v>
      </c>
      <c r="P104" s="228">
        <f t="shared" si="77"/>
        <v>7632</v>
      </c>
      <c r="Q104" s="228">
        <f t="shared" si="78"/>
        <v>8109</v>
      </c>
      <c r="R104" s="228">
        <f t="shared" si="79"/>
        <v>8586</v>
      </c>
      <c r="S104" s="228">
        <f t="shared" si="65"/>
        <v>9063</v>
      </c>
      <c r="T104" s="228">
        <f t="shared" si="66"/>
        <v>9540</v>
      </c>
      <c r="U104" s="228">
        <f t="shared" si="67"/>
        <v>10017</v>
      </c>
      <c r="V104" s="228">
        <f t="shared" si="68"/>
        <v>10494</v>
      </c>
      <c r="W104" s="228">
        <f t="shared" si="69"/>
        <v>10971</v>
      </c>
      <c r="X104" s="228">
        <f t="shared" si="70"/>
        <v>11448</v>
      </c>
      <c r="Y104" s="114">
        <f t="shared" si="71"/>
        <v>11925</v>
      </c>
      <c r="Z104" s="284">
        <f t="shared" si="72"/>
        <v>13117.5</v>
      </c>
      <c r="AA104" s="284">
        <f t="shared" si="73"/>
        <v>14310</v>
      </c>
      <c r="AB104" s="284">
        <f t="shared" si="74"/>
        <v>15502.5</v>
      </c>
      <c r="AC104" s="284">
        <f t="shared" si="75"/>
        <v>16695</v>
      </c>
      <c r="AD104" s="284">
        <f t="shared" si="76"/>
        <v>17887.5</v>
      </c>
      <c r="AE104" s="268" t="s">
        <v>366</v>
      </c>
      <c r="AF104" s="262" t="s">
        <v>367</v>
      </c>
    </row>
    <row r="105" spans="1:32" ht="15.75" x14ac:dyDescent="0.25">
      <c r="A105" s="555"/>
      <c r="B105" s="130" t="s">
        <v>191</v>
      </c>
      <c r="C105" s="228">
        <f t="shared" si="1"/>
        <v>1431</v>
      </c>
      <c r="D105" s="228">
        <f t="shared" si="2"/>
        <v>1908</v>
      </c>
      <c r="E105" s="228">
        <f t="shared" si="3"/>
        <v>2385</v>
      </c>
      <c r="F105" s="228">
        <f t="shared" si="4"/>
        <v>2862</v>
      </c>
      <c r="G105" s="228">
        <f t="shared" si="5"/>
        <v>3339</v>
      </c>
      <c r="H105" s="228">
        <f t="shared" si="80"/>
        <v>3816</v>
      </c>
      <c r="I105" s="228">
        <f t="shared" si="6"/>
        <v>4293</v>
      </c>
      <c r="J105" s="126">
        <v>4770</v>
      </c>
      <c r="K105" s="228">
        <f t="shared" si="7"/>
        <v>5247</v>
      </c>
      <c r="L105" s="228">
        <f t="shared" si="8"/>
        <v>5724</v>
      </c>
      <c r="M105" s="228">
        <f t="shared" si="9"/>
        <v>6201</v>
      </c>
      <c r="N105" s="228">
        <f t="shared" si="10"/>
        <v>6678</v>
      </c>
      <c r="O105" s="228">
        <f t="shared" si="11"/>
        <v>7155</v>
      </c>
      <c r="P105" s="228">
        <f t="shared" si="77"/>
        <v>7632</v>
      </c>
      <c r="Q105" s="228">
        <f t="shared" si="78"/>
        <v>8109</v>
      </c>
      <c r="R105" s="228">
        <f t="shared" si="79"/>
        <v>8586</v>
      </c>
      <c r="S105" s="228">
        <f t="shared" si="65"/>
        <v>9063</v>
      </c>
      <c r="T105" s="228">
        <f t="shared" si="66"/>
        <v>9540</v>
      </c>
      <c r="U105" s="228">
        <f t="shared" si="67"/>
        <v>10017</v>
      </c>
      <c r="V105" s="228">
        <f t="shared" si="68"/>
        <v>10494</v>
      </c>
      <c r="W105" s="228">
        <f t="shared" si="69"/>
        <v>10971</v>
      </c>
      <c r="X105" s="228">
        <f t="shared" si="70"/>
        <v>11448</v>
      </c>
      <c r="Y105" s="114">
        <f t="shared" si="71"/>
        <v>11925</v>
      </c>
      <c r="Z105" s="284">
        <f t="shared" si="72"/>
        <v>13117.5</v>
      </c>
      <c r="AA105" s="284">
        <f t="shared" si="73"/>
        <v>14310</v>
      </c>
      <c r="AB105" s="284">
        <f t="shared" si="74"/>
        <v>15502.5</v>
      </c>
      <c r="AC105" s="284">
        <f t="shared" si="75"/>
        <v>16695</v>
      </c>
      <c r="AD105" s="284">
        <f t="shared" si="76"/>
        <v>17887.5</v>
      </c>
      <c r="AE105" s="268" t="s">
        <v>352</v>
      </c>
      <c r="AF105" s="262" t="s">
        <v>353</v>
      </c>
    </row>
    <row r="106" spans="1:32" ht="32.25" thickBot="1" x14ac:dyDescent="0.3">
      <c r="A106" s="556"/>
      <c r="B106" s="137" t="s">
        <v>400</v>
      </c>
      <c r="C106" s="133">
        <f t="shared" si="1"/>
        <v>1154.3999999999999</v>
      </c>
      <c r="D106" s="133">
        <f t="shared" si="2"/>
        <v>1539.2</v>
      </c>
      <c r="E106" s="133">
        <f t="shared" si="3"/>
        <v>1924</v>
      </c>
      <c r="F106" s="133">
        <f t="shared" si="4"/>
        <v>2308.7999999999997</v>
      </c>
      <c r="G106" s="133">
        <f t="shared" si="5"/>
        <v>2693.6</v>
      </c>
      <c r="H106" s="133">
        <f t="shared" si="80"/>
        <v>3078.4</v>
      </c>
      <c r="I106" s="133">
        <f t="shared" si="6"/>
        <v>3463.2000000000003</v>
      </c>
      <c r="J106" s="133">
        <v>3848</v>
      </c>
      <c r="K106" s="133">
        <f t="shared" si="7"/>
        <v>4232.8</v>
      </c>
      <c r="L106" s="133">
        <f t="shared" si="8"/>
        <v>4617.5999999999995</v>
      </c>
      <c r="M106" s="133">
        <f t="shared" si="9"/>
        <v>5002.4000000000005</v>
      </c>
      <c r="N106" s="133">
        <f t="shared" si="10"/>
        <v>5387.2</v>
      </c>
      <c r="O106" s="133">
        <f t="shared" si="11"/>
        <v>5772</v>
      </c>
      <c r="P106" s="133">
        <f t="shared" si="62"/>
        <v>6156.8</v>
      </c>
      <c r="Q106" s="133">
        <f t="shared" si="63"/>
        <v>6541.5999999999995</v>
      </c>
      <c r="R106" s="133">
        <f t="shared" si="64"/>
        <v>6926.4000000000005</v>
      </c>
      <c r="S106" s="133">
        <f t="shared" si="65"/>
        <v>7311.2</v>
      </c>
      <c r="T106" s="133">
        <f t="shared" si="66"/>
        <v>7696</v>
      </c>
      <c r="U106" s="133">
        <f t="shared" si="67"/>
        <v>8080.8</v>
      </c>
      <c r="V106" s="133">
        <f t="shared" si="68"/>
        <v>8465.6</v>
      </c>
      <c r="W106" s="133">
        <f t="shared" si="69"/>
        <v>8850.4</v>
      </c>
      <c r="X106" s="133">
        <f t="shared" si="70"/>
        <v>9235.1999999999989</v>
      </c>
      <c r="Y106" s="134">
        <f t="shared" si="71"/>
        <v>9620</v>
      </c>
      <c r="Z106" s="134">
        <f t="shared" si="72"/>
        <v>10582</v>
      </c>
      <c r="AA106" s="134">
        <f t="shared" si="73"/>
        <v>11543.999999999998</v>
      </c>
      <c r="AB106" s="134">
        <f t="shared" si="74"/>
        <v>12506.000000000002</v>
      </c>
      <c r="AC106" s="134">
        <f t="shared" si="75"/>
        <v>13468</v>
      </c>
      <c r="AD106" s="134">
        <f t="shared" si="76"/>
        <v>14430</v>
      </c>
      <c r="AE106" s="269" t="s">
        <v>80</v>
      </c>
      <c r="AF106" s="263" t="s">
        <v>353</v>
      </c>
    </row>
    <row r="107" spans="1:32" ht="31.5" x14ac:dyDescent="0.25">
      <c r="A107" s="649">
        <v>7</v>
      </c>
      <c r="B107" s="159" t="s">
        <v>192</v>
      </c>
      <c r="C107" s="126">
        <f t="shared" si="1"/>
        <v>1496.7</v>
      </c>
      <c r="D107" s="126">
        <f t="shared" si="2"/>
        <v>1995.6000000000001</v>
      </c>
      <c r="E107" s="126">
        <f t="shared" si="3"/>
        <v>2494.5</v>
      </c>
      <c r="F107" s="126">
        <f t="shared" si="4"/>
        <v>2993.4</v>
      </c>
      <c r="G107" s="126">
        <f t="shared" si="5"/>
        <v>3492.2999999999997</v>
      </c>
      <c r="H107" s="126">
        <f t="shared" si="80"/>
        <v>3991.2000000000003</v>
      </c>
      <c r="I107" s="126">
        <f t="shared" si="6"/>
        <v>4490.1000000000004</v>
      </c>
      <c r="J107" s="126">
        <v>4989</v>
      </c>
      <c r="K107" s="126">
        <f t="shared" si="7"/>
        <v>5487.9000000000005</v>
      </c>
      <c r="L107" s="126">
        <f t="shared" si="8"/>
        <v>5986.8</v>
      </c>
      <c r="M107" s="126">
        <f t="shared" si="9"/>
        <v>6485.7</v>
      </c>
      <c r="N107" s="126">
        <f t="shared" si="10"/>
        <v>6984.5999999999995</v>
      </c>
      <c r="O107" s="126">
        <f t="shared" si="11"/>
        <v>7483.5</v>
      </c>
      <c r="P107" s="126">
        <f t="shared" si="62"/>
        <v>7982.4000000000005</v>
      </c>
      <c r="Q107" s="126">
        <f t="shared" si="63"/>
        <v>8481.2999999999993</v>
      </c>
      <c r="R107" s="126">
        <f t="shared" si="64"/>
        <v>8980.2000000000007</v>
      </c>
      <c r="S107" s="126">
        <f t="shared" si="65"/>
        <v>9479.1</v>
      </c>
      <c r="T107" s="126">
        <f t="shared" si="66"/>
        <v>9978</v>
      </c>
      <c r="U107" s="126">
        <f t="shared" si="67"/>
        <v>10476.9</v>
      </c>
      <c r="V107" s="126">
        <f t="shared" si="68"/>
        <v>10975.800000000001</v>
      </c>
      <c r="W107" s="126">
        <f>J107*2.3</f>
        <v>11474.699999999999</v>
      </c>
      <c r="X107" s="126">
        <f t="shared" si="70"/>
        <v>11973.6</v>
      </c>
      <c r="Y107" s="127">
        <f t="shared" si="71"/>
        <v>12472.5</v>
      </c>
      <c r="Z107" s="127">
        <f t="shared" si="72"/>
        <v>13719.750000000002</v>
      </c>
      <c r="AA107" s="127">
        <f t="shared" si="73"/>
        <v>14967</v>
      </c>
      <c r="AB107" s="127">
        <f t="shared" si="74"/>
        <v>16214.25</v>
      </c>
      <c r="AC107" s="127">
        <f t="shared" si="75"/>
        <v>17461.5</v>
      </c>
      <c r="AD107" s="127">
        <f t="shared" si="76"/>
        <v>18708.75</v>
      </c>
      <c r="AE107" s="267" t="s">
        <v>298</v>
      </c>
      <c r="AF107" s="261" t="s">
        <v>356</v>
      </c>
    </row>
    <row r="108" spans="1:32" ht="31.5" x14ac:dyDescent="0.25">
      <c r="A108" s="568"/>
      <c r="B108" s="163" t="s">
        <v>193</v>
      </c>
      <c r="C108" s="228">
        <f t="shared" si="1"/>
        <v>1496.7</v>
      </c>
      <c r="D108" s="228">
        <f t="shared" si="2"/>
        <v>1995.6000000000001</v>
      </c>
      <c r="E108" s="228">
        <f t="shared" si="3"/>
        <v>2494.5</v>
      </c>
      <c r="F108" s="228">
        <f t="shared" si="4"/>
        <v>2993.4</v>
      </c>
      <c r="G108" s="228">
        <f t="shared" si="5"/>
        <v>3492.2999999999997</v>
      </c>
      <c r="H108" s="228">
        <f t="shared" si="80"/>
        <v>3991.2000000000003</v>
      </c>
      <c r="I108" s="228">
        <f t="shared" si="6"/>
        <v>4490.1000000000004</v>
      </c>
      <c r="J108" s="228">
        <v>4989</v>
      </c>
      <c r="K108" s="228">
        <f t="shared" si="7"/>
        <v>5487.9000000000005</v>
      </c>
      <c r="L108" s="228">
        <f t="shared" si="8"/>
        <v>5986.8</v>
      </c>
      <c r="M108" s="228">
        <f t="shared" si="9"/>
        <v>6485.7</v>
      </c>
      <c r="N108" s="228">
        <f t="shared" si="10"/>
        <v>6984.5999999999995</v>
      </c>
      <c r="O108" s="228">
        <f t="shared" si="11"/>
        <v>7483.5</v>
      </c>
      <c r="P108" s="228">
        <f t="shared" si="62"/>
        <v>7982.4000000000005</v>
      </c>
      <c r="Q108" s="228">
        <f t="shared" si="63"/>
        <v>8481.2999999999993</v>
      </c>
      <c r="R108" s="228">
        <f t="shared" si="64"/>
        <v>8980.2000000000007</v>
      </c>
      <c r="S108" s="228">
        <f t="shared" si="65"/>
        <v>9479.1</v>
      </c>
      <c r="T108" s="228">
        <f t="shared" si="66"/>
        <v>9978</v>
      </c>
      <c r="U108" s="228">
        <f t="shared" si="67"/>
        <v>10476.9</v>
      </c>
      <c r="V108" s="228">
        <f t="shared" si="68"/>
        <v>10975.800000000001</v>
      </c>
      <c r="W108" s="228">
        <f t="shared" si="69"/>
        <v>11474.699999999999</v>
      </c>
      <c r="X108" s="228">
        <f t="shared" si="70"/>
        <v>11973.6</v>
      </c>
      <c r="Y108" s="114">
        <f t="shared" si="71"/>
        <v>12472.5</v>
      </c>
      <c r="Z108" s="284">
        <f t="shared" si="72"/>
        <v>13719.750000000002</v>
      </c>
      <c r="AA108" s="284">
        <f t="shared" si="73"/>
        <v>14967</v>
      </c>
      <c r="AB108" s="284">
        <f t="shared" si="74"/>
        <v>16214.25</v>
      </c>
      <c r="AC108" s="284">
        <f t="shared" si="75"/>
        <v>17461.5</v>
      </c>
      <c r="AD108" s="284">
        <f t="shared" si="76"/>
        <v>18708.75</v>
      </c>
      <c r="AE108" s="268" t="s">
        <v>298</v>
      </c>
      <c r="AF108" s="262" t="s">
        <v>374</v>
      </c>
    </row>
    <row r="109" spans="1:32" ht="15.75" x14ac:dyDescent="0.25">
      <c r="A109" s="568"/>
      <c r="B109" s="163" t="s">
        <v>174</v>
      </c>
      <c r="C109" s="228">
        <f t="shared" si="1"/>
        <v>1858.8</v>
      </c>
      <c r="D109" s="228">
        <f t="shared" si="2"/>
        <v>2478.4</v>
      </c>
      <c r="E109" s="228">
        <f t="shared" si="3"/>
        <v>3098</v>
      </c>
      <c r="F109" s="228">
        <f t="shared" si="4"/>
        <v>3717.6</v>
      </c>
      <c r="G109" s="228">
        <f t="shared" si="5"/>
        <v>4337.2</v>
      </c>
      <c r="H109" s="228">
        <f t="shared" si="80"/>
        <v>4956.8</v>
      </c>
      <c r="I109" s="228">
        <f t="shared" si="6"/>
        <v>5576.4000000000005</v>
      </c>
      <c r="J109" s="228">
        <v>6196</v>
      </c>
      <c r="K109" s="228">
        <f t="shared" si="7"/>
        <v>6815.6</v>
      </c>
      <c r="L109" s="228">
        <f t="shared" si="8"/>
        <v>7435.2</v>
      </c>
      <c r="M109" s="228">
        <f t="shared" si="9"/>
        <v>8054.8</v>
      </c>
      <c r="N109" s="228">
        <f t="shared" si="10"/>
        <v>8674.4</v>
      </c>
      <c r="O109" s="228">
        <f t="shared" si="11"/>
        <v>9294</v>
      </c>
      <c r="P109" s="228">
        <f t="shared" si="62"/>
        <v>9913.6</v>
      </c>
      <c r="Q109" s="228">
        <f t="shared" si="63"/>
        <v>10533.199999999999</v>
      </c>
      <c r="R109" s="228">
        <f t="shared" si="64"/>
        <v>11152.800000000001</v>
      </c>
      <c r="S109" s="228">
        <f t="shared" si="65"/>
        <v>11772.4</v>
      </c>
      <c r="T109" s="228">
        <f t="shared" si="66"/>
        <v>12392</v>
      </c>
      <c r="U109" s="228">
        <f t="shared" si="67"/>
        <v>13011.6</v>
      </c>
      <c r="V109" s="228">
        <f t="shared" si="68"/>
        <v>13631.2</v>
      </c>
      <c r="W109" s="228">
        <f t="shared" si="69"/>
        <v>14250.8</v>
      </c>
      <c r="X109" s="228">
        <f t="shared" si="70"/>
        <v>14870.4</v>
      </c>
      <c r="Y109" s="114">
        <f t="shared" si="71"/>
        <v>15490</v>
      </c>
      <c r="Z109" s="284">
        <f t="shared" si="72"/>
        <v>17039</v>
      </c>
      <c r="AA109" s="284">
        <f t="shared" si="73"/>
        <v>18588</v>
      </c>
      <c r="AB109" s="284">
        <f t="shared" si="74"/>
        <v>20137</v>
      </c>
      <c r="AC109" s="284">
        <f t="shared" si="75"/>
        <v>21686</v>
      </c>
      <c r="AD109" s="284">
        <f t="shared" si="76"/>
        <v>23235</v>
      </c>
      <c r="AE109" s="268" t="s">
        <v>355</v>
      </c>
      <c r="AF109" s="262" t="s">
        <v>356</v>
      </c>
    </row>
    <row r="110" spans="1:32" ht="31.5" x14ac:dyDescent="0.25">
      <c r="A110" s="568"/>
      <c r="B110" s="163" t="s">
        <v>350</v>
      </c>
      <c r="C110" s="228">
        <f t="shared" si="1"/>
        <v>1496.7</v>
      </c>
      <c r="D110" s="228">
        <f t="shared" si="2"/>
        <v>1995.6000000000001</v>
      </c>
      <c r="E110" s="228">
        <f t="shared" si="3"/>
        <v>2494.5</v>
      </c>
      <c r="F110" s="228">
        <f t="shared" si="4"/>
        <v>2993.4</v>
      </c>
      <c r="G110" s="228">
        <f t="shared" si="5"/>
        <v>3492.2999999999997</v>
      </c>
      <c r="H110" s="228">
        <f t="shared" si="80"/>
        <v>3991.2000000000003</v>
      </c>
      <c r="I110" s="228">
        <f t="shared" si="6"/>
        <v>4490.1000000000004</v>
      </c>
      <c r="J110" s="228">
        <v>4989</v>
      </c>
      <c r="K110" s="228">
        <f t="shared" si="7"/>
        <v>5487.9000000000005</v>
      </c>
      <c r="L110" s="228">
        <f t="shared" si="8"/>
        <v>5986.8</v>
      </c>
      <c r="M110" s="228">
        <f t="shared" si="9"/>
        <v>6485.7</v>
      </c>
      <c r="N110" s="228">
        <f t="shared" si="10"/>
        <v>6984.5999999999995</v>
      </c>
      <c r="O110" s="228">
        <f t="shared" si="11"/>
        <v>7483.5</v>
      </c>
      <c r="P110" s="228">
        <f t="shared" si="62"/>
        <v>7982.4000000000005</v>
      </c>
      <c r="Q110" s="228">
        <f t="shared" si="63"/>
        <v>8481.2999999999993</v>
      </c>
      <c r="R110" s="228">
        <f t="shared" si="64"/>
        <v>8980.2000000000007</v>
      </c>
      <c r="S110" s="228">
        <f t="shared" si="65"/>
        <v>9479.1</v>
      </c>
      <c r="T110" s="228">
        <f t="shared" si="66"/>
        <v>9978</v>
      </c>
      <c r="U110" s="228">
        <f t="shared" si="67"/>
        <v>10476.9</v>
      </c>
      <c r="V110" s="228">
        <f t="shared" si="68"/>
        <v>10975.800000000001</v>
      </c>
      <c r="W110" s="228">
        <f>J110*2.3</f>
        <v>11474.699999999999</v>
      </c>
      <c r="X110" s="228">
        <f t="shared" si="70"/>
        <v>11973.6</v>
      </c>
      <c r="Y110" s="114">
        <f t="shared" si="71"/>
        <v>12472.5</v>
      </c>
      <c r="Z110" s="284">
        <f t="shared" si="72"/>
        <v>13719.750000000002</v>
      </c>
      <c r="AA110" s="284">
        <f t="shared" si="73"/>
        <v>14967</v>
      </c>
      <c r="AB110" s="284">
        <f t="shared" si="74"/>
        <v>16214.25</v>
      </c>
      <c r="AC110" s="284">
        <f t="shared" si="75"/>
        <v>17461.5</v>
      </c>
      <c r="AD110" s="284">
        <f t="shared" si="76"/>
        <v>18708.75</v>
      </c>
      <c r="AE110" s="268" t="s">
        <v>80</v>
      </c>
      <c r="AF110" s="262" t="s">
        <v>367</v>
      </c>
    </row>
    <row r="111" spans="1:32" ht="32.25" thickBot="1" x14ac:dyDescent="0.3">
      <c r="A111" s="650"/>
      <c r="B111" s="165" t="s">
        <v>351</v>
      </c>
      <c r="C111" s="133">
        <f t="shared" si="1"/>
        <v>1496.7</v>
      </c>
      <c r="D111" s="133">
        <f t="shared" si="2"/>
        <v>1995.6000000000001</v>
      </c>
      <c r="E111" s="133">
        <f t="shared" si="3"/>
        <v>2494.5</v>
      </c>
      <c r="F111" s="133">
        <f t="shared" si="4"/>
        <v>2993.4</v>
      </c>
      <c r="G111" s="133">
        <f t="shared" si="5"/>
        <v>3492.2999999999997</v>
      </c>
      <c r="H111" s="133">
        <f t="shared" si="80"/>
        <v>3991.2000000000003</v>
      </c>
      <c r="I111" s="133">
        <f t="shared" si="6"/>
        <v>4490.1000000000004</v>
      </c>
      <c r="J111" s="133">
        <v>4989</v>
      </c>
      <c r="K111" s="133">
        <f t="shared" si="7"/>
        <v>5487.9000000000005</v>
      </c>
      <c r="L111" s="133">
        <f t="shared" si="8"/>
        <v>5986.8</v>
      </c>
      <c r="M111" s="133">
        <f t="shared" si="9"/>
        <v>6485.7</v>
      </c>
      <c r="N111" s="133">
        <f t="shared" si="10"/>
        <v>6984.5999999999995</v>
      </c>
      <c r="O111" s="133">
        <f t="shared" si="11"/>
        <v>7483.5</v>
      </c>
      <c r="P111" s="133">
        <f t="shared" si="62"/>
        <v>7982.4000000000005</v>
      </c>
      <c r="Q111" s="133">
        <f t="shared" si="63"/>
        <v>8481.2999999999993</v>
      </c>
      <c r="R111" s="133">
        <f t="shared" si="64"/>
        <v>8980.2000000000007</v>
      </c>
      <c r="S111" s="133">
        <f t="shared" si="65"/>
        <v>9479.1</v>
      </c>
      <c r="T111" s="133">
        <f t="shared" si="66"/>
        <v>9978</v>
      </c>
      <c r="U111" s="133">
        <f t="shared" si="67"/>
        <v>10476.9</v>
      </c>
      <c r="V111" s="133">
        <f t="shared" si="68"/>
        <v>10975.800000000001</v>
      </c>
      <c r="W111" s="133">
        <f t="shared" si="69"/>
        <v>11474.699999999999</v>
      </c>
      <c r="X111" s="133">
        <f>J111*2.4</f>
        <v>11973.6</v>
      </c>
      <c r="Y111" s="134">
        <f t="shared" si="71"/>
        <v>12472.5</v>
      </c>
      <c r="Z111" s="134">
        <f t="shared" si="72"/>
        <v>13719.750000000002</v>
      </c>
      <c r="AA111" s="134">
        <f t="shared" si="73"/>
        <v>14967</v>
      </c>
      <c r="AB111" s="134">
        <f t="shared" si="74"/>
        <v>16214.25</v>
      </c>
      <c r="AC111" s="134">
        <f t="shared" si="75"/>
        <v>17461.5</v>
      </c>
      <c r="AD111" s="134">
        <f t="shared" si="76"/>
        <v>18708.75</v>
      </c>
      <c r="AE111" s="269" t="s">
        <v>298</v>
      </c>
      <c r="AF111" s="263" t="s">
        <v>367</v>
      </c>
    </row>
    <row r="112" spans="1:32" ht="31.5" x14ac:dyDescent="0.25">
      <c r="A112" s="554">
        <v>8</v>
      </c>
      <c r="B112" s="159" t="s">
        <v>195</v>
      </c>
      <c r="C112" s="126">
        <f t="shared" si="1"/>
        <v>1778.1</v>
      </c>
      <c r="D112" s="126">
        <f t="shared" si="2"/>
        <v>2370.8000000000002</v>
      </c>
      <c r="E112" s="126">
        <f t="shared" si="3"/>
        <v>2963.5</v>
      </c>
      <c r="F112" s="126">
        <f t="shared" si="4"/>
        <v>3556.2</v>
      </c>
      <c r="G112" s="126">
        <f t="shared" si="5"/>
        <v>4148.8999999999996</v>
      </c>
      <c r="H112" s="126">
        <f t="shared" si="80"/>
        <v>4741.6000000000004</v>
      </c>
      <c r="I112" s="126">
        <f t="shared" si="6"/>
        <v>5334.3</v>
      </c>
      <c r="J112" s="126">
        <v>5927</v>
      </c>
      <c r="K112" s="126">
        <f t="shared" si="7"/>
        <v>6519.7000000000007</v>
      </c>
      <c r="L112" s="126">
        <f t="shared" si="8"/>
        <v>7112.4</v>
      </c>
      <c r="M112" s="126">
        <f t="shared" si="9"/>
        <v>7705.1</v>
      </c>
      <c r="N112" s="126">
        <f t="shared" si="10"/>
        <v>8297.7999999999993</v>
      </c>
      <c r="O112" s="126">
        <f t="shared" si="11"/>
        <v>8890.5</v>
      </c>
      <c r="P112" s="126">
        <f t="shared" si="62"/>
        <v>9483.2000000000007</v>
      </c>
      <c r="Q112" s="126">
        <f t="shared" si="63"/>
        <v>10075.9</v>
      </c>
      <c r="R112" s="126">
        <f t="shared" si="64"/>
        <v>10668.6</v>
      </c>
      <c r="S112" s="126">
        <f t="shared" si="65"/>
        <v>11261.3</v>
      </c>
      <c r="T112" s="126">
        <f t="shared" si="66"/>
        <v>11854</v>
      </c>
      <c r="U112" s="126">
        <f t="shared" si="67"/>
        <v>12446.7</v>
      </c>
      <c r="V112" s="126">
        <f t="shared" si="68"/>
        <v>13039.400000000001</v>
      </c>
      <c r="W112" s="126">
        <f t="shared" si="69"/>
        <v>13632.099999999999</v>
      </c>
      <c r="X112" s="126">
        <f>J112*2.4</f>
        <v>14224.8</v>
      </c>
      <c r="Y112" s="127">
        <f t="shared" si="71"/>
        <v>14817.5</v>
      </c>
      <c r="Z112" s="127">
        <f t="shared" si="72"/>
        <v>16299.250000000002</v>
      </c>
      <c r="AA112" s="127">
        <f t="shared" si="73"/>
        <v>17781</v>
      </c>
      <c r="AB112" s="127">
        <f t="shared" si="74"/>
        <v>19262.75</v>
      </c>
      <c r="AC112" s="127">
        <f t="shared" si="75"/>
        <v>20744.5</v>
      </c>
      <c r="AD112" s="127">
        <f t="shared" si="76"/>
        <v>22226.25</v>
      </c>
      <c r="AE112" s="267" t="s">
        <v>298</v>
      </c>
      <c r="AF112" s="261" t="s">
        <v>356</v>
      </c>
    </row>
    <row r="113" spans="1:32" ht="32.25" thickBot="1" x14ac:dyDescent="0.3">
      <c r="A113" s="556"/>
      <c r="B113" s="165" t="s">
        <v>327</v>
      </c>
      <c r="C113" s="133">
        <f t="shared" si="1"/>
        <v>1778.1</v>
      </c>
      <c r="D113" s="133">
        <f t="shared" si="2"/>
        <v>2370.8000000000002</v>
      </c>
      <c r="E113" s="133">
        <f t="shared" si="3"/>
        <v>2963.5</v>
      </c>
      <c r="F113" s="133">
        <f t="shared" si="4"/>
        <v>3556.2</v>
      </c>
      <c r="G113" s="133">
        <f t="shared" si="5"/>
        <v>4148.8999999999996</v>
      </c>
      <c r="H113" s="133">
        <f t="shared" si="80"/>
        <v>4741.6000000000004</v>
      </c>
      <c r="I113" s="133">
        <f t="shared" si="6"/>
        <v>5334.3</v>
      </c>
      <c r="J113" s="133">
        <v>5927</v>
      </c>
      <c r="K113" s="133">
        <f t="shared" si="7"/>
        <v>6519.7000000000007</v>
      </c>
      <c r="L113" s="133">
        <f t="shared" si="8"/>
        <v>7112.4</v>
      </c>
      <c r="M113" s="133">
        <f t="shared" si="9"/>
        <v>7705.1</v>
      </c>
      <c r="N113" s="133">
        <f t="shared" si="10"/>
        <v>8297.7999999999993</v>
      </c>
      <c r="O113" s="133">
        <f t="shared" si="11"/>
        <v>8890.5</v>
      </c>
      <c r="P113" s="133">
        <f t="shared" si="62"/>
        <v>9483.2000000000007</v>
      </c>
      <c r="Q113" s="133">
        <f t="shared" si="63"/>
        <v>10075.9</v>
      </c>
      <c r="R113" s="133">
        <f t="shared" si="64"/>
        <v>10668.6</v>
      </c>
      <c r="S113" s="133">
        <f t="shared" si="65"/>
        <v>11261.3</v>
      </c>
      <c r="T113" s="133">
        <f t="shared" si="66"/>
        <v>11854</v>
      </c>
      <c r="U113" s="133">
        <f t="shared" si="67"/>
        <v>12446.7</v>
      </c>
      <c r="V113" s="133">
        <f t="shared" si="68"/>
        <v>13039.400000000001</v>
      </c>
      <c r="W113" s="133">
        <f t="shared" si="69"/>
        <v>13632.099999999999</v>
      </c>
      <c r="X113" s="133">
        <f t="shared" si="70"/>
        <v>14224.8</v>
      </c>
      <c r="Y113" s="134">
        <f>J113*2.5</f>
        <v>14817.5</v>
      </c>
      <c r="Z113" s="134">
        <f t="shared" si="72"/>
        <v>16299.250000000002</v>
      </c>
      <c r="AA113" s="134">
        <f t="shared" si="73"/>
        <v>17781</v>
      </c>
      <c r="AB113" s="134">
        <f t="shared" si="74"/>
        <v>19262.75</v>
      </c>
      <c r="AC113" s="134">
        <f t="shared" si="75"/>
        <v>20744.5</v>
      </c>
      <c r="AD113" s="134">
        <f t="shared" si="76"/>
        <v>22226.25</v>
      </c>
      <c r="AE113" s="269" t="s">
        <v>80</v>
      </c>
      <c r="AF113" s="263" t="s">
        <v>367</v>
      </c>
    </row>
    <row r="114" spans="1:32" ht="15.75" x14ac:dyDescent="0.25">
      <c r="A114" s="367"/>
      <c r="B114" s="376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  <c r="AA114" s="367"/>
      <c r="AB114" s="367"/>
      <c r="AC114" s="367"/>
      <c r="AD114" s="367"/>
      <c r="AE114" s="377"/>
      <c r="AF114" s="377"/>
    </row>
    <row r="115" spans="1:32" x14ac:dyDescent="0.25">
      <c r="A115" s="367"/>
      <c r="B115" s="30" t="s">
        <v>436</v>
      </c>
      <c r="C115" s="41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  <c r="AA115" s="367"/>
      <c r="AB115" s="367"/>
      <c r="AC115" s="367"/>
      <c r="AD115" s="367"/>
      <c r="AE115" s="377"/>
      <c r="AF115" s="377"/>
    </row>
    <row r="116" spans="1:32" ht="15.75" thickBot="1" x14ac:dyDescent="0.3">
      <c r="B116" s="30" t="s">
        <v>429</v>
      </c>
      <c r="C116" s="41"/>
    </row>
    <row r="117" spans="1:32" ht="21" x14ac:dyDescent="0.25">
      <c r="A117" s="351" t="s">
        <v>394</v>
      </c>
      <c r="B117" s="352"/>
      <c r="C117" s="353"/>
      <c r="D117" s="353"/>
      <c r="E117" s="353"/>
      <c r="F117" s="353"/>
      <c r="G117" s="353"/>
      <c r="H117" s="336"/>
      <c r="I117" s="336"/>
      <c r="J117" s="292"/>
      <c r="K117" s="336"/>
      <c r="L117" s="336"/>
      <c r="M117" s="336"/>
      <c r="N117" s="336"/>
      <c r="O117" s="336"/>
      <c r="P117" s="337"/>
    </row>
    <row r="118" spans="1:32" ht="18.75" x14ac:dyDescent="0.3">
      <c r="A118" s="348" t="s">
        <v>391</v>
      </c>
      <c r="B118" s="349"/>
      <c r="C118" s="350"/>
      <c r="D118" s="350"/>
      <c r="E118" s="350"/>
      <c r="F118" s="350"/>
      <c r="G118" s="240"/>
      <c r="H118" s="350" t="s">
        <v>393</v>
      </c>
      <c r="I118" s="354"/>
      <c r="J118" s="354"/>
      <c r="K118" s="354"/>
      <c r="L118" s="354"/>
      <c r="M118" s="354"/>
      <c r="N118" s="354"/>
      <c r="O118" s="240"/>
      <c r="P118" s="355"/>
    </row>
    <row r="119" spans="1:32" ht="15.75" thickBot="1" x14ac:dyDescent="0.3">
      <c r="A119" s="356" t="s">
        <v>392</v>
      </c>
      <c r="B119" s="357"/>
      <c r="C119" s="358"/>
      <c r="D119" s="358"/>
      <c r="E119" s="358"/>
      <c r="F119" s="358"/>
      <c r="G119" s="358"/>
      <c r="H119" s="359"/>
      <c r="I119" s="359"/>
      <c r="J119" s="359"/>
      <c r="K119" s="359"/>
      <c r="L119" s="359"/>
      <c r="M119" s="359"/>
      <c r="N119" s="359"/>
      <c r="O119" s="359"/>
      <c r="P119" s="360"/>
    </row>
    <row r="122" spans="1:32" ht="15.75" x14ac:dyDescent="0.25">
      <c r="A122" s="12"/>
      <c r="B122" s="62" t="s">
        <v>104</v>
      </c>
      <c r="C122" s="662" t="s">
        <v>105</v>
      </c>
      <c r="D122" s="663"/>
      <c r="E122" s="664"/>
      <c r="F122" s="607" t="s">
        <v>106</v>
      </c>
      <c r="G122" s="607"/>
      <c r="H122" s="607"/>
      <c r="I122" s="607"/>
      <c r="J122" s="606" t="s">
        <v>107</v>
      </c>
      <c r="K122" s="606"/>
      <c r="L122" s="606"/>
      <c r="M122" s="606"/>
      <c r="N122" s="597" t="s">
        <v>134</v>
      </c>
      <c r="O122" s="598"/>
      <c r="P122" s="598"/>
      <c r="Q122" s="599"/>
    </row>
    <row r="123" spans="1:32" ht="15.75" x14ac:dyDescent="0.25">
      <c r="A123" s="12"/>
      <c r="B123" s="62" t="s">
        <v>115</v>
      </c>
      <c r="C123" s="662" t="s">
        <v>116</v>
      </c>
      <c r="D123" s="663"/>
      <c r="E123" s="664"/>
      <c r="F123" s="607" t="s">
        <v>117</v>
      </c>
      <c r="G123" s="607"/>
      <c r="H123" s="607"/>
      <c r="I123" s="607"/>
      <c r="J123" s="607" t="s">
        <v>117</v>
      </c>
      <c r="K123" s="607"/>
      <c r="L123" s="607"/>
      <c r="M123" s="607"/>
      <c r="N123" s="600">
        <v>270</v>
      </c>
      <c r="O123" s="601"/>
      <c r="P123" s="601"/>
      <c r="Q123" s="602"/>
    </row>
    <row r="125" spans="1:32" ht="21" x14ac:dyDescent="0.35">
      <c r="A125" s="63" t="s">
        <v>16</v>
      </c>
    </row>
  </sheetData>
  <mergeCells count="60">
    <mergeCell ref="N122:Q122"/>
    <mergeCell ref="N123:Q123"/>
    <mergeCell ref="J122:M122"/>
    <mergeCell ref="C123:E123"/>
    <mergeCell ref="Q77:Q78"/>
    <mergeCell ref="H77:H78"/>
    <mergeCell ref="I77:I78"/>
    <mergeCell ref="K77:K78"/>
    <mergeCell ref="L77:L78"/>
    <mergeCell ref="C77:C78"/>
    <mergeCell ref="D77:D78"/>
    <mergeCell ref="E77:E78"/>
    <mergeCell ref="F77:F78"/>
    <mergeCell ref="G77:G78"/>
    <mergeCell ref="A1:T1"/>
    <mergeCell ref="O2:P2"/>
    <mergeCell ref="B3:P3"/>
    <mergeCell ref="A4:A5"/>
    <mergeCell ref="B4:B5"/>
    <mergeCell ref="C4:AD4"/>
    <mergeCell ref="A84:A99"/>
    <mergeCell ref="A81:AA81"/>
    <mergeCell ref="B82:B83"/>
    <mergeCell ref="M77:M78"/>
    <mergeCell ref="N77:N78"/>
    <mergeCell ref="O77:O78"/>
    <mergeCell ref="P77:P78"/>
    <mergeCell ref="C82:AD82"/>
    <mergeCell ref="Y77:Y78"/>
    <mergeCell ref="T77:T78"/>
    <mergeCell ref="W77:W78"/>
    <mergeCell ref="X77:X78"/>
    <mergeCell ref="S77:S78"/>
    <mergeCell ref="U77:U78"/>
    <mergeCell ref="V77:V78"/>
    <mergeCell ref="R77:R78"/>
    <mergeCell ref="A100:A106"/>
    <mergeCell ref="F123:I123"/>
    <mergeCell ref="J123:M123"/>
    <mergeCell ref="C122:E122"/>
    <mergeCell ref="F122:I122"/>
    <mergeCell ref="A107:A111"/>
    <mergeCell ref="A112:A113"/>
    <mergeCell ref="A7:A15"/>
    <mergeCell ref="A16:A32"/>
    <mergeCell ref="A68:A80"/>
    <mergeCell ref="B77:B78"/>
    <mergeCell ref="A33:A66"/>
    <mergeCell ref="B29:B30"/>
    <mergeCell ref="AE4:AF4"/>
    <mergeCell ref="AE82:AF82"/>
    <mergeCell ref="AE77:AE78"/>
    <mergeCell ref="AF77:AF78"/>
    <mergeCell ref="Z77:Z78"/>
    <mergeCell ref="AA77:AA78"/>
    <mergeCell ref="AB77:AB78"/>
    <mergeCell ref="AC77:AC78"/>
    <mergeCell ref="AD77:AD78"/>
    <mergeCell ref="AE29:AE30"/>
    <mergeCell ref="AF29:AF30"/>
  </mergeCells>
  <pageMargins left="0.25" right="0.25" top="0.75" bottom="0.75" header="0.3" footer="0.3"/>
  <pageSetup paperSize="9" scale="3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Гор. Magnum</vt:lpstr>
      <vt:lpstr>Гор. KS-25</vt:lpstr>
      <vt:lpstr>Вертикальные</vt:lpstr>
      <vt:lpstr>Рул. мини</vt:lpstr>
      <vt:lpstr>Uni-1</vt:lpstr>
      <vt:lpstr>Uni-2</vt:lpstr>
      <vt:lpstr>D-25</vt:lpstr>
      <vt:lpstr>NEW D-30</vt:lpstr>
      <vt:lpstr>D-38</vt:lpstr>
      <vt:lpstr>D-38 BOX</vt:lpstr>
      <vt:lpstr>ZEBRA slim</vt:lpstr>
      <vt:lpstr>ZEBRA UNI-2 </vt:lpstr>
      <vt:lpstr>ZEBRA BOX</vt:lpstr>
      <vt:lpstr>Пластик</vt:lpstr>
      <vt:lpstr>INTEGRA PLISSE</vt:lpstr>
      <vt:lpstr>Римская штора</vt:lpstr>
      <vt:lpstr>Карниз для римской шторы</vt:lpstr>
      <vt:lpstr>Готовые ГЖ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Роман</dc:creator>
  <cp:lastModifiedBy>Galina</cp:lastModifiedBy>
  <cp:lastPrinted>2019-02-06T09:51:52Z</cp:lastPrinted>
  <dcterms:created xsi:type="dcterms:W3CDTF">2016-11-16T14:08:44Z</dcterms:created>
  <dcterms:modified xsi:type="dcterms:W3CDTF">2022-01-13T07:49:48Z</dcterms:modified>
</cp:coreProperties>
</file>